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c0c85bba1e874fcd" /></Relationships>
</file>

<file path=xl/workbook.xml><?xml version="1.0" encoding="utf-8"?>
<x:workbook xmlns:x="http://schemas.openxmlformats.org/spreadsheetml/2006/main">
  <x:sheets>
    <x:sheet xmlns:r="http://schemas.openxmlformats.org/officeDocument/2006/relationships" name="Settings" sheetId="1" r:id="R1375d7c4cf404e52"/>
    <x:sheet xmlns:r="http://schemas.openxmlformats.org/officeDocument/2006/relationships" name="Team Check" sheetId="2" r:id="Rda951aa147f448d7"/>
    <x:sheet xmlns:r="http://schemas.openxmlformats.org/officeDocument/2006/relationships" name="Saturday" sheetId="3" r:id="R211e883ddd7b4d93"/>
    <x:sheet xmlns:r="http://schemas.openxmlformats.org/officeDocument/2006/relationships" name="Sunday" sheetId="4" r:id="R650bb7182d054564"/>
    <x:sheet xmlns:r="http://schemas.openxmlformats.org/officeDocument/2006/relationships" name="Sub List" sheetId="5" r:id="Rfa6d64280c914a76"/>
  </x:sheets>
</x:workbook>
</file>

<file path=xl/comments1.xml><?xml version="1.0" encoding="utf-8"?>
<x:comments xmlns:x="http://schemas.openxmlformats.org/spreadsheetml/2006/main">
  <x:authors>
    <x:author>Unknown Author</x:author>
  </x:authors>
  <x:commentList>
    <x:comment ref="B4" authorId="0">
      <x:text>
        <x:r>
          <x:t>Source: league settings set by Taylor, Oct 2026</x:t>
        </x:r>
      </x:text>
    </x:comment>
  </x:commentList>
</x:comments>
</file>

<file path=xl/sharedStrings.xml><?xml version="1.0" encoding="utf-8"?>
<x:sst xmlns:x="http://schemas.openxmlformats.org/spreadsheetml/2006/main">
  <x:si>
    <x:t xml:space="preserve">Triple Teams Crew settings</x:t>
  </x:si>
  <x:si>
    <x:t xml:space="preserve">Blue numbers are inputs. Change them here and every tab updates.</x:t>
  </x:si>
  <x:si>
    <x:t xml:space="preserve">Team fee per season ($)</x:t>
  </x:si>
  <x:si>
    <x:t xml:space="preserve">Fewest players on a roster</x:t>
  </x:si>
  <x:si>
    <x:t xml:space="preserve">Most players on a roster</x:t>
  </x:si>
  <x:si>
    <x:t xml:space="preserve">Sunday fewest women on a roster</x:t>
  </x:si>
  <x:si>
    <x:t xml:space="preserve">Sunday fewest men on a roster</x:t>
  </x:si>
  <x:si>
    <x:t xml:space="preserve">Saturday lowest E.H. rating</x:t>
  </x:si>
  <x:si>
    <x:t xml:space="preserve">Saturday highest E.H. rating</x:t>
  </x:si>
  <x:si>
    <x:t xml:space="preserve">Saturday DUPR must be under</x:t>
  </x:si>
  <x:si>
    <x:t xml:space="preserve">Sunday lowest E.H. rating</x:t>
  </x:si>
  <x:si>
    <x:t xml:space="preserve">Sunday highest E.H. rating</x:t>
  </x:si>
  <x:si>
    <x:t xml:space="preserve">Sunday DUPR must be under</x:t>
  </x:si>
  <x:si>
    <x:t xml:space="preserve">Team check</x:t>
  </x:si>
  <x:si>
    <x:t xml:space="preserve">Type each team name exactly as it appears on its league tab. When the roster first comes in, type the roster size in the yellow column. That sets each player's share, and players added later are covered.</x:t>
  </x:si>
  <x:si>
    <x:t xml:space="preserve">League</x:t>
  </x:si>
  <x:si>
    <x:t xml:space="preserve">Team name</x:t>
  </x:si>
  <x:si>
    <x:t xml:space="preserve">Players</x:t>
  </x:si>
  <x:si>
    <x:t xml:space="preserve">Women</x:t>
  </x:si>
  <x:si>
    <x:t xml:space="preserve">Men</x:t>
  </x:si>
  <x:si>
    <x:t xml:space="preserve">Player issues</x:t>
  </x:si>
  <x:si>
    <x:t xml:space="preserve">Roster OK</x:t>
  </x:si>
  <x:si>
    <x:t xml:space="preserve">Roster size when charged</x:t>
  </x:si>
  <x:si>
    <x:t xml:space="preserve">Share per player ($)</x:t>
  </x:si>
  <x:si>
    <x:t xml:space="preserve">Paid</x:t>
  </x:si>
  <x:si>
    <x:t xml:space="preserve">Still to pay</x:t>
  </x:si>
  <x:si>
    <x:t xml:space="preserve">Saturday</x:t>
  </x:si>
  <x:si>
    <x:t xml:space="preserve">Sunday</x:t>
  </x:si>
  <x:si>
    <x:t xml:space="preserve">One row per player. Type the team name on every row for that team. Blue columns are for typing; the Check column fills itself.</x:t>
  </x:si>
  <x:si>
    <x:t xml:space="preserve">Team</x:t>
  </x:si>
  <x:si>
    <x:t xml:space="preserve">Player</x:t>
  </x:si>
  <x:si>
    <x:t xml:space="preserve">Captain (Y)</x:t>
  </x:si>
  <x:si>
    <x:t xml:space="preserve">Woman / Man</x:t>
  </x:si>
  <x:si>
    <x:t xml:space="preserve">E.H. rating</x:t>
  </x:si>
  <x:si>
    <x:t xml:space="preserve">DUPR (if they have one)</x:t>
  </x:si>
  <x:si>
    <x:t xml:space="preserve">Court Reserve account (Y/N)</x:t>
  </x:si>
  <x:si>
    <x:t xml:space="preserve">Share paid (Y/N)</x:t>
  </x:si>
  <x:si>
    <x:t xml:space="preserve">Phone</x:t>
  </x:si>
  <x:si>
    <x:t xml:space="preserve">Shirt size</x:t>
  </x:si>
  <x:si>
    <x:t xml:space="preserve">Check</x:t>
  </x:si>
  <x:si>
    <x:t xml:space="preserve">Example (delete this row)</x:t>
  </x:si>
  <x:si>
    <x:t xml:space="preserve">Jordan Smith</x:t>
  </x:si>
  <x:si>
    <x:t xml:space="preserve">Y</x:t>
  </x:si>
  <x:si>
    <x:t xml:space="preserve">Man</x:t>
  </x:si>
  <x:si>
    <x:t xml:space="preserve">N</x:t>
  </x:si>
  <x:si>
    <x:t xml:space="preserve">860-555-0100</x:t>
  </x:si>
  <x:si>
    <x:t xml:space="preserve">L</x:t>
  </x:si>
  <x:si>
    <x:t xml:space="preserve">Sub list · both leagues · subs play free</x:t>
  </x:si>
  <x:si>
    <x:t xml:space="preserve">A sub can only play in their own band, and Saturday subs are men. The Can sub column fills itself.</x:t>
  </x:si>
  <x:si>
    <x:t xml:space="preserve">Name</x:t>
  </x:si>
  <x:si>
    <x:t xml:space="preserve">Can sub</x:t>
  </x:si>
  <x:si>
    <x:t xml:space="preserve">860-555-0101</x:t>
  </x:si>
</x:sst>
</file>

<file path=xl/styles.xml><?xml version="1.0" encoding="utf-8"?>
<x:styleSheet xmlns:x="http://schemas.openxmlformats.org/spreadsheetml/2006/main">
  <x:numFmts count="1">
    <x:numFmt numFmtId="164" formatCode="General"/>
  </x:numFmts>
  <x:fonts count="10">
    <x:font>
      <x:sz val="11"/>
      <x:color theme="1"/>
      <x:name val="Calibri"/>
      <x:family val="2"/>
    </x:font>
    <x:font>
      <x:sz val="10"/>
      <x:name val="Arial"/>
    </x:font>
    <x:font>
      <x:sz val="10"/>
      <x:name val="Arial"/>
    </x:font>
    <x:font>
      <x:sz val="10"/>
      <x:name val="Arial"/>
    </x:font>
    <x:font>
      <x:b/>
      <x:sz val="14"/>
      <x:name val="Arial"/>
    </x:font>
    <x:font>
      <x:sz val="11"/>
      <x:name val="Arial"/>
    </x:font>
    <x:font>
      <x:sz val="11"/>
      <x:color rgb="FF0000FF"/>
      <x:name val="Arial"/>
    </x:font>
    <x:font>
      <x:sz val="10"/>
      <x:name val="Arial"/>
      <x:family val="2"/>
    </x:font>
    <x:font>
      <x:b/>
      <x:sz val="11"/>
      <x:color rgb="FFFFFFFF"/>
      <x:name val="Arial"/>
    </x:font>
    <x:font>
      <x:i/>
      <x:sz val="11"/>
      <x:color rgb="FF808080"/>
      <x:name val="Arial"/>
    </x:font>
  </x:fonts>
  <x:fills count="4">
    <x:fill>
      <x:patternFill patternType="none"/>
    </x:fill>
    <x:fill>
      <x:patternFill patternType="gray125"/>
    </x:fill>
    <x:fill>
      <x:patternFill patternType="solid">
        <x:fgColor rgb="FF1F3A5F"/>
      </x:patternFill>
    </x:fill>
    <x:fill>
      <x:patternFill patternType="solid">
        <x:fgColor rgb="FFFFF2CC"/>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7">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8" fillId="2" borderId="0" xfId="0" applyFont="1" applyBorder="0" applyAlignment="1" applyProtection="0">
      <x:alignment horizontal="general" vertical="center" wrapText="1" shrinkToFit="0"/>
      <x:protection locked="1" hidden="0"/>
    </x:xf>
    <x:xf numFmtId="164" fontId="6" fillId="3"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cellXfs>
  <x:cellStyles count="6">
    <x:cellStyle name="Normal" xfId="0"/>
    <x:cellStyle name="Comma" xfId="15"/>
    <x:cellStyle name="Comma [0]" xfId="16"/>
    <x:cellStyle name="Currency" xfId="17"/>
    <x:cellStyle name="Currency [0]" xfId="18"/>
    <x:cellStyle name="Percent" xfId="19"/>
  </x:cellStyle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2CC"/>
      <x:rgbColor rgb="FFCCFFFF"/>
      <x:rgbColor rgb="FF660066"/>
      <x:rgbColor rgb="FFFF8080"/>
      <x:rgbColor rgb="FF0066CC"/>
      <x:rgbColor rgb="FFCCCCFF"/>
      <x:rgbColor rgb="FF000080"/>
      <x:rgbColor rgb="FFFF00FF"/>
      <x:rgbColor rgb="FFFFFF00"/>
      <x:rgbColor rgb="FF00FFFF"/>
      <x:rgbColor rgb="FF800080"/>
      <x:rgbColor rgb="FF800000"/>
      <x:rgbColor rgb="FF008080"/>
      <x:rgbColor rgb="FF0000FF"/>
      <x:rgbColor rgb="FF00CCFF"/>
      <x:rgbColor rgb="FFCCFFFF"/>
      <x:rgbColor rgb="FFCCFFCC"/>
      <x:rgbColor rgb="FFFFFF99"/>
      <x:rgbColor rgb="FF99CCFF"/>
      <x:rgbColor rgb="FFFF99CC"/>
      <x:rgbColor rgb="FFCC99FF"/>
      <x:rgbColor rgb="FFFFCC99"/>
      <x:rgbColor rgb="FF3366FF"/>
      <x:rgbColor rgb="FF33CCCC"/>
      <x:rgbColor rgb="FF99CC00"/>
      <x:rgbColor rgb="FFFFCC00"/>
      <x:rgbColor rgb="FFFF9900"/>
      <x:rgbColor rgb="FFFF6600"/>
      <x:rgbColor rgb="FF666699"/>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f7df6a7e480044f2" /><Relationship Type="http://schemas.openxmlformats.org/officeDocument/2006/relationships/theme" Target="/xl/theme/theme1.xml" Id="Rd20d0ab6d0d24cea" /><Relationship Type="http://schemas.openxmlformats.org/officeDocument/2006/relationships/sharedStrings" Target="/xl/sharedStrings.xml" Id="R7b9c6b25004a495d" /><Relationship Type="http://schemas.openxmlformats.org/officeDocument/2006/relationships/worksheet" Target="/xl/worksheets/sheet1.xml" Id="R1375d7c4cf404e52" /><Relationship Type="http://schemas.openxmlformats.org/officeDocument/2006/relationships/worksheet" Target="/xl/worksheets/sheet2.xml" Id="Rda951aa147f448d7" /><Relationship Type="http://schemas.openxmlformats.org/officeDocument/2006/relationships/worksheet" Target="/xl/worksheets/sheet3.xml" Id="R211e883ddd7b4d93" /><Relationship Type="http://schemas.openxmlformats.org/officeDocument/2006/relationships/worksheet" Target="/xl/worksheets/sheet4.xml" Id="R650bb7182d054564" /><Relationship Type="http://schemas.openxmlformats.org/officeDocument/2006/relationships/worksheet" Target="/xl/worksheets/sheet5.xml" Id="Rfa6d64280c914a76" /><Relationship Type="http://schemas.microsoft.com/office/2017/10/relationships/person" Target="/xl/persons/person.xml" Id="Rbab2a04ed78243ef" /></Relationships>
</file>

<file path=xl/persons/person.xml><?xml version="1.0" encoding="utf-8"?>
<xltc:personList xmlns:xltc="http://schemas.microsoft.com/office/spreadsheetml/2018/threadedcomments">
  <xltc:person displayName="Unknown Author" id="{9DC8B475-F679-9487-9735-D7597823AB2E}"/>
</xltc: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comments" Target="/xl/comments1.xml" Id="R2129ddbd14f74105" /><Relationship Type="http://schemas.openxmlformats.org/officeDocument/2006/relationships/vmlDrawing" Target="/xl/drawings/vmldrawing.vml" Id="R8df82f2a850b40f5" /></Relationships>
</file>

<file path=xl/worksheets/sheet1.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2" width="12" hidden="0" customWidth="1"/>
  </x:cols>
  <x:sheetData>
    <x:row r="1" ht="17.350000381469727" hidden="0">
      <x:c r="A1" s="1" t="s">
        <x:v>0</x:v>
      </x:c>
    </x:row>
    <x:row r="2" ht="15" hidden="0">
      <x:c r="A2" s="2" t="s">
        <x:v>1</x:v>
      </x:c>
    </x:row>
    <x:row r="4" ht="15" hidden="0">
      <x:c r="A4" s="2" t="s">
        <x:v>2</x:v>
      </x:c>
      <x:c r="B4" s="3" t="n">
        <x:v>1000</x:v>
      </x:c>
    </x:row>
    <x:row r="5" ht="15" hidden="0">
      <x:c r="A5" s="2" t="s">
        <x:v>3</x:v>
      </x:c>
      <x:c r="B5" s="3" t="n">
        <x:v>6</x:v>
      </x:c>
    </x:row>
    <x:row r="6" ht="15" hidden="0">
      <x:c r="A6" s="2" t="s">
        <x:v>4</x:v>
      </x:c>
      <x:c r="B6" s="3" t="n">
        <x:v>10</x:v>
      </x:c>
    </x:row>
    <x:row r="7" ht="15" hidden="0">
      <x:c r="A7" s="2" t="s">
        <x:v>5</x:v>
      </x:c>
      <x:c r="B7" s="3" t="n">
        <x:v>3</x:v>
      </x:c>
    </x:row>
    <x:row r="8" ht="15" hidden="0">
      <x:c r="A8" s="2" t="s">
        <x:v>6</x:v>
      </x:c>
      <x:c r="B8" s="3" t="n">
        <x:v>3</x:v>
      </x:c>
    </x:row>
    <x:row r="9" ht="15" hidden="0">
      <x:c r="A9" s="2" t="s">
        <x:v>7</x:v>
      </x:c>
      <x:c r="B9" s="3" t="n">
        <x:v>6</x:v>
      </x:c>
    </x:row>
    <x:row r="10" ht="15" hidden="0">
      <x:c r="A10" s="2" t="s">
        <x:v>8</x:v>
      </x:c>
      <x:c r="B10" s="3" t="n">
        <x:v>7</x:v>
      </x:c>
    </x:row>
    <x:row r="11" ht="15" hidden="0">
      <x:c r="A11" s="2" t="s">
        <x:v>9</x:v>
      </x:c>
      <x:c r="B11" s="3" t="n">
        <x:v>4</x:v>
      </x:c>
    </x:row>
    <x:row r="12" ht="15" hidden="0">
      <x:c r="A12" s="2" t="s">
        <x:v>10</x:v>
      </x:c>
      <x:c r="B12" s="3" t="n">
        <x:v>4</x:v>
      </x:c>
    </x:row>
    <x:row r="13" ht="15" hidden="0">
      <x:c r="A13" s="2" t="s">
        <x:v>11</x:v>
      </x:c>
      <x:c r="B13" s="3" t="n">
        <x:v>5</x:v>
      </x:c>
    </x:row>
    <x:row r="14" ht="15" hidden="0">
      <x:c r="A14" s="2" t="s">
        <x:v>12</x:v>
      </x:c>
      <x:c r="B14" s="3" t="n">
        <x:v>3.5</x:v>
      </x:c>
    </x:row>
  </x:sheetData>
  <x:pageMargins left="0.7" right="0.7" top="0.75" bottom="0.75" header="0.3" footer="0.3"/>
  <x:legacyDrawing xmlns:r="http://schemas.openxmlformats.org/officeDocument/2006/relationships" r:id="R8df82f2a850b40f5"/>
</x:worksheet>
</file>

<file path=xl/worksheets/sheet2.xml><?xml version="1.0" encoding="utf-8"?>
<x:worksheet xmlns:x="http://schemas.openxmlformats.org/spreadsheetml/2006/main">
  <x:sheetViews>
    <x:sheetView showGridLines="1" workbookViewId="0">
      <x:pane ySplit="4" topLeftCell="A5" activePane="bottomLeft" state="frozen"/>
    </x:sheetView>
  </x:sheetViews>
  <x:sheetFormatPr defaultColWidth="8.6796875" defaultRowHeight="15"/>
  <x:cols>
    <x:col min="1" max="1" width="11" hidden="0" customWidth="1"/>
    <x:col min="2" max="2" width="24" hidden="0" customWidth="1"/>
    <x:col min="3" max="5" width="9" hidden="0" customWidth="1"/>
    <x:col min="6" max="7" width="10" hidden="0" customWidth="1"/>
    <x:col min="8" max="9" width="12" hidden="0" customWidth="1"/>
    <x:col min="10" max="10" width="8" hidden="0" customWidth="1"/>
    <x:col min="11" max="11" width="10" hidden="0" customWidth="1"/>
  </x:cols>
  <x:sheetData>
    <x:row r="1" ht="17.350000381469727" hidden="0">
      <x:c r="A1" s="1" t="s">
        <x:v>13</x:v>
      </x:c>
    </x:row>
    <x:row r="2" ht="15" hidden="0">
      <x:c r="A2" s="2" t="s">
        <x:v>14</x:v>
      </x:c>
    </x:row>
    <x:row r="4" ht="31.5" hidden="0" customHeight="1">
      <x:c r="A4" s="4" t="s">
        <x:v>15</x:v>
      </x:c>
      <x:c r="B4" s="4" t="s">
        <x:v>16</x:v>
      </x:c>
      <x:c r="C4" s="4" t="s">
        <x:v>17</x:v>
      </x:c>
      <x:c r="D4" s="4" t="s">
        <x:v>18</x:v>
      </x:c>
      <x:c r="E4" s="4" t="s">
        <x:v>19</x:v>
      </x:c>
      <x:c r="F4" s="4" t="s">
        <x:v>20</x:v>
      </x:c>
      <x:c r="G4" s="4" t="s">
        <x:v>21</x:v>
      </x:c>
      <x:c r="H4" s="4" t="s">
        <x:v>22</x:v>
      </x:c>
      <x:c r="I4" s="4" t="s">
        <x:v>23</x:v>
      </x:c>
      <x:c r="J4" s="4" t="s">
        <x:v>24</x:v>
      </x:c>
      <x:c r="K4" s="4" t="s">
        <x:v>25</x:v>
      </x:c>
    </x:row>
    <x:row r="5" ht="15" hidden="0">
      <x:c r="A5" s="2" t="s">
        <x:v>26</x:v>
      </x:c>
      <x:c r="B5" s="3"/>
      <x:c r="C5" s="2" t="str">
        <x:f aca="0">IF(B5="","",COUNTIFS(Saturday!$A$6:$A$46,B5))</x:f>
      </x:c>
      <x:c r="D5" s="2" t="str">
        <x:f aca="0">IF(B5="","",COUNTIFS(Saturday!$A$6:$A$46,B5,Saturday!$D$6:$D$46,"Woman"))</x:f>
      </x:c>
      <x:c r="E5" s="2" t="str">
        <x:f aca="0">IF(B5="","",COUNTIFS(Saturday!$A$6:$A$46,B5,Saturday!$D$6:$D$46,"Man"))</x:f>
      </x:c>
      <x:c r="F5" s="2" t="str">
        <x:f aca="0">IF(B5="","",C5-COUNTIFS(Saturday!$A$6:$A$46,B5,Saturday!$K$6:$K$46,"OK"))</x:f>
      </x:c>
      <x:c r="G5" s="2" t="str">
        <x:f aca="0">IF(B5="","",IF(AND(C5&gt;=Settings!$B$5,C5&lt;=Settings!$B$6,D5=0,F5=0),"Yes","No"))</x:f>
      </x:c>
      <x:c r="H5" s="5"/>
      <x:c r="I5" s="2" t="str">
        <x:f aca="0">IF(OR(H5="",H5=0),"",ROUNDUP(Settings!$B$4/H5,0))</x:f>
      </x:c>
      <x:c r="J5" s="2" t="str">
        <x:f aca="0">IF(B5="","",COUNTIFS(Saturday!$A$6:$A$46,B5,Saturday!$H$6:$H$46,"Y"))</x:f>
      </x:c>
      <x:c r="K5" s="2" t="str">
        <x:f aca="0">IF(OR(B5="",H5=""),"",MAX(H5-J5,0))</x:f>
      </x:c>
    </x:row>
    <x:row r="6" ht="15" hidden="0">
      <x:c r="A6" s="2" t="s">
        <x:v>26</x:v>
      </x:c>
      <x:c r="B6" s="3"/>
      <x:c r="C6" s="2" t="str">
        <x:f aca="0">IF(B6="","",COUNTIFS(Saturday!$A$6:$A$46,B6))</x:f>
      </x:c>
      <x:c r="D6" s="2" t="str">
        <x:f aca="0">IF(B6="","",COUNTIFS(Saturday!$A$6:$A$46,B6,Saturday!$D$6:$D$46,"Woman"))</x:f>
      </x:c>
      <x:c r="E6" s="2" t="str">
        <x:f aca="0">IF(B6="","",COUNTIFS(Saturday!$A$6:$A$46,B6,Saturday!$D$6:$D$46,"Man"))</x:f>
      </x:c>
      <x:c r="F6" s="2" t="str">
        <x:f aca="0">IF(B6="","",C6-COUNTIFS(Saturday!$A$6:$A$46,B6,Saturday!$K$6:$K$46,"OK"))</x:f>
      </x:c>
      <x:c r="G6" s="2" t="str">
        <x:f aca="0">IF(B6="","",IF(AND(C6&gt;=Settings!$B$5,C6&lt;=Settings!$B$6,D6=0,F6=0),"Yes","No"))</x:f>
      </x:c>
      <x:c r="H6" s="5"/>
      <x:c r="I6" s="2" t="str">
        <x:f aca="0">IF(OR(H6="",H6=0),"",ROUNDUP(Settings!$B$4/H6,0))</x:f>
      </x:c>
      <x:c r="J6" s="2" t="str">
        <x:f aca="0">IF(B6="","",COUNTIFS(Saturday!$A$6:$A$46,B6,Saturday!$H$6:$H$46,"Y"))</x:f>
      </x:c>
      <x:c r="K6" s="2" t="str">
        <x:f aca="0">IF(OR(B6="",H6=""),"",MAX(H6-J6,0))</x:f>
      </x:c>
    </x:row>
    <x:row r="7" ht="15" hidden="0">
      <x:c r="A7" s="2" t="s">
        <x:v>26</x:v>
      </x:c>
      <x:c r="B7" s="3"/>
      <x:c r="C7" s="2" t="str">
        <x:f aca="0">IF(B7="","",COUNTIFS(Saturday!$A$6:$A$46,B7))</x:f>
      </x:c>
      <x:c r="D7" s="2" t="str">
        <x:f aca="0">IF(B7="","",COUNTIFS(Saturday!$A$6:$A$46,B7,Saturday!$D$6:$D$46,"Woman"))</x:f>
      </x:c>
      <x:c r="E7" s="2" t="str">
        <x:f aca="0">IF(B7="","",COUNTIFS(Saturday!$A$6:$A$46,B7,Saturday!$D$6:$D$46,"Man"))</x:f>
      </x:c>
      <x:c r="F7" s="2" t="str">
        <x:f aca="0">IF(B7="","",C7-COUNTIFS(Saturday!$A$6:$A$46,B7,Saturday!$K$6:$K$46,"OK"))</x:f>
      </x:c>
      <x:c r="G7" s="2" t="str">
        <x:f aca="0">IF(B7="","",IF(AND(C7&gt;=Settings!$B$5,C7&lt;=Settings!$B$6,D7=0,F7=0),"Yes","No"))</x:f>
      </x:c>
      <x:c r="H7" s="5"/>
      <x:c r="I7" s="2" t="str">
        <x:f aca="0">IF(OR(H7="",H7=0),"",ROUNDUP(Settings!$B$4/H7,0))</x:f>
      </x:c>
      <x:c r="J7" s="2" t="str">
        <x:f aca="0">IF(B7="","",COUNTIFS(Saturday!$A$6:$A$46,B7,Saturday!$H$6:$H$46,"Y"))</x:f>
      </x:c>
      <x:c r="K7" s="2" t="str">
        <x:f aca="0">IF(OR(B7="",H7=""),"",MAX(H7-J7,0))</x:f>
      </x:c>
    </x:row>
    <x:row r="8" ht="15" hidden="0">
      <x:c r="A8" s="2" t="s">
        <x:v>26</x:v>
      </x:c>
      <x:c r="B8" s="3"/>
      <x:c r="C8" s="2" t="str">
        <x:f aca="0">IF(B8="","",COUNTIFS(Saturday!$A$6:$A$46,B8))</x:f>
      </x:c>
      <x:c r="D8" s="2" t="str">
        <x:f aca="0">IF(B8="","",COUNTIFS(Saturday!$A$6:$A$46,B8,Saturday!$D$6:$D$46,"Woman"))</x:f>
      </x:c>
      <x:c r="E8" s="2" t="str">
        <x:f aca="0">IF(B8="","",COUNTIFS(Saturday!$A$6:$A$46,B8,Saturday!$D$6:$D$46,"Man"))</x:f>
      </x:c>
      <x:c r="F8" s="2" t="str">
        <x:f aca="0">IF(B8="","",C8-COUNTIFS(Saturday!$A$6:$A$46,B8,Saturday!$K$6:$K$46,"OK"))</x:f>
      </x:c>
      <x:c r="G8" s="2" t="str">
        <x:f aca="0">IF(B8="","",IF(AND(C8&gt;=Settings!$B$5,C8&lt;=Settings!$B$6,D8=0,F8=0),"Yes","No"))</x:f>
      </x:c>
      <x:c r="H8" s="5"/>
      <x:c r="I8" s="2" t="str">
        <x:f aca="0">IF(OR(H8="",H8=0),"",ROUNDUP(Settings!$B$4/H8,0))</x:f>
      </x:c>
      <x:c r="J8" s="2" t="str">
        <x:f aca="0">IF(B8="","",COUNTIFS(Saturday!$A$6:$A$46,B8,Saturday!$H$6:$H$46,"Y"))</x:f>
      </x:c>
      <x:c r="K8" s="2" t="str">
        <x:f aca="0">IF(OR(B8="",H8=""),"",MAX(H8-J8,0))</x:f>
      </x:c>
    </x:row>
    <x:row r="9" ht="15" hidden="0">
      <x:c r="A9" s="2" t="s">
        <x:v>27</x:v>
      </x:c>
      <x:c r="B9" s="3"/>
      <x:c r="C9" s="2" t="str">
        <x:f aca="0">IF(B9="","",COUNTIFS(Sunday!$A$6:$A$46,B9))</x:f>
      </x:c>
      <x:c r="D9" s="2" t="str">
        <x:f aca="0">IF(B9="","",COUNTIFS(Sunday!$A$6:$A$46,B9,Sunday!$D$6:$D$46,"Woman"))</x:f>
      </x:c>
      <x:c r="E9" s="2" t="str">
        <x:f aca="0">IF(B9="","",COUNTIFS(Sunday!$A$6:$A$46,B9,Sunday!$D$6:$D$46,"Man"))</x:f>
      </x:c>
      <x:c r="F9" s="2" t="str">
        <x:f aca="0">IF(B9="","",C9-COUNTIFS(Sunday!$A$6:$A$46,B9,Sunday!$K$6:$K$46,"OK"))</x:f>
      </x:c>
      <x:c r="G9" s="2" t="str">
        <x:f aca="0">IF(B9="","",IF(AND(C9&gt;=Settings!$B$5,C9&lt;=Settings!$B$6,D9&gt;=Settings!$B$7,E9&gt;=Settings!$B$8,F9=0),"Yes","No"))</x:f>
      </x:c>
      <x:c r="H9" s="5"/>
      <x:c r="I9" s="2" t="str">
        <x:f aca="0">IF(OR(H9="",H9=0),"",ROUNDUP(Settings!$B$4/H9,0))</x:f>
      </x:c>
      <x:c r="J9" s="2" t="str">
        <x:f aca="0">IF(B9="","",COUNTIFS(Sunday!$A$6:$A$46,B9,Sunday!$H$6:$H$46,"Y"))</x:f>
      </x:c>
      <x:c r="K9" s="2" t="str">
        <x:f aca="0">IF(OR(B9="",H9=""),"",MAX(H9-J9,0))</x:f>
      </x:c>
    </x:row>
    <x:row r="10" ht="15" hidden="0">
      <x:c r="A10" s="2" t="s">
        <x:v>27</x:v>
      </x:c>
      <x:c r="B10" s="3"/>
      <x:c r="C10" s="2" t="str">
        <x:f aca="0">IF(B10="","",COUNTIFS(Sunday!$A$6:$A$46,B10))</x:f>
      </x:c>
      <x:c r="D10" s="2" t="str">
        <x:f aca="0">IF(B10="","",COUNTIFS(Sunday!$A$6:$A$46,B10,Sunday!$D$6:$D$46,"Woman"))</x:f>
      </x:c>
      <x:c r="E10" s="2" t="str">
        <x:f aca="0">IF(B10="","",COUNTIFS(Sunday!$A$6:$A$46,B10,Sunday!$D$6:$D$46,"Man"))</x:f>
      </x:c>
      <x:c r="F10" s="2" t="str">
        <x:f aca="0">IF(B10="","",C10-COUNTIFS(Sunday!$A$6:$A$46,B10,Sunday!$K$6:$K$46,"OK"))</x:f>
      </x:c>
      <x:c r="G10" s="2" t="str">
        <x:f aca="0">IF(B10="","",IF(AND(C10&gt;=Settings!$B$5,C10&lt;=Settings!$B$6,D10&gt;=Settings!$B$7,E10&gt;=Settings!$B$8,F10=0),"Yes","No"))</x:f>
      </x:c>
      <x:c r="H10" s="5"/>
      <x:c r="I10" s="2" t="str">
        <x:f aca="0">IF(OR(H10="",H10=0),"",ROUNDUP(Settings!$B$4/H10,0))</x:f>
      </x:c>
      <x:c r="J10" s="2" t="str">
        <x:f aca="0">IF(B10="","",COUNTIFS(Sunday!$A$6:$A$46,B10,Sunday!$H$6:$H$46,"Y"))</x:f>
      </x:c>
      <x:c r="K10" s="2" t="str">
        <x:f aca="0">IF(OR(B10="",H10=""),"",MAX(H10-J10,0))</x:f>
      </x:c>
    </x:row>
    <x:row r="11" ht="15" hidden="0">
      <x:c r="A11" s="2" t="s">
        <x:v>27</x:v>
      </x:c>
      <x:c r="B11" s="3"/>
      <x:c r="C11" s="2" t="str">
        <x:f aca="0">IF(B11="","",COUNTIFS(Sunday!$A$6:$A$46,B11))</x:f>
      </x:c>
      <x:c r="D11" s="2" t="str">
        <x:f aca="0">IF(B11="","",COUNTIFS(Sunday!$A$6:$A$46,B11,Sunday!$D$6:$D$46,"Woman"))</x:f>
      </x:c>
      <x:c r="E11" s="2" t="str">
        <x:f aca="0">IF(B11="","",COUNTIFS(Sunday!$A$6:$A$46,B11,Sunday!$D$6:$D$46,"Man"))</x:f>
      </x:c>
      <x:c r="F11" s="2" t="str">
        <x:f aca="0">IF(B11="","",C11-COUNTIFS(Sunday!$A$6:$A$46,B11,Sunday!$K$6:$K$46,"OK"))</x:f>
      </x:c>
      <x:c r="G11" s="2" t="str">
        <x:f aca="0">IF(B11="","",IF(AND(C11&gt;=Settings!$B$5,C11&lt;=Settings!$B$6,D11&gt;=Settings!$B$7,E11&gt;=Settings!$B$8,F11=0),"Yes","No"))</x:f>
      </x:c>
      <x:c r="H11" s="5"/>
      <x:c r="I11" s="2" t="str">
        <x:f aca="0">IF(OR(H11="",H11=0),"",ROUNDUP(Settings!$B$4/H11,0))</x:f>
      </x:c>
      <x:c r="J11" s="2" t="str">
        <x:f aca="0">IF(B11="","",COUNTIFS(Sunday!$A$6:$A$46,B11,Sunday!$H$6:$H$46,"Y"))</x:f>
      </x:c>
      <x:c r="K11" s="2" t="str">
        <x:f aca="0">IF(OR(B11="",H11=""),"",MAX(H11-J11,0))</x:f>
      </x:c>
    </x:row>
    <x:row r="12" ht="15" hidden="0">
      <x:c r="A12" s="2" t="s">
        <x:v>27</x:v>
      </x:c>
      <x:c r="B12" s="3"/>
      <x:c r="C12" s="2" t="str">
        <x:f aca="0">IF(B12="","",COUNTIFS(Sunday!$A$6:$A$46,B12))</x:f>
      </x:c>
      <x:c r="D12" s="2" t="str">
        <x:f aca="0">IF(B12="","",COUNTIFS(Sunday!$A$6:$A$46,B12,Sunday!$D$6:$D$46,"Woman"))</x:f>
      </x:c>
      <x:c r="E12" s="2" t="str">
        <x:f aca="0">IF(B12="","",COUNTIFS(Sunday!$A$6:$A$46,B12,Sunday!$D$6:$D$46,"Man"))</x:f>
      </x:c>
      <x:c r="F12" s="2" t="str">
        <x:f aca="0">IF(B12="","",C12-COUNTIFS(Sunday!$A$6:$A$46,B12,Sunday!$K$6:$K$46,"OK"))</x:f>
      </x:c>
      <x:c r="G12" s="2" t="str">
        <x:f aca="0">IF(B12="","",IF(AND(C12&gt;=Settings!$B$5,C12&lt;=Settings!$B$6,D12&gt;=Settings!$B$7,E12&gt;=Settings!$B$8,F12=0),"Yes","No"))</x:f>
      </x:c>
      <x:c r="H12" s="5"/>
      <x:c r="I12" s="2" t="str">
        <x:f aca="0">IF(OR(H12="",H12=0),"",ROUNDUP(Settings!$B$4/H12,0))</x:f>
      </x:c>
      <x:c r="J12" s="2" t="str">
        <x:f aca="0">IF(B12="","",COUNTIFS(Sunday!$A$6:$A$46,B12,Sunday!$H$6:$H$46,"Y"))</x:f>
      </x:c>
      <x:c r="K12" s="2" t="str">
        <x:f aca="0">IF(OR(B12="",H12=""),"",MAX(H12-J12,0))</x:f>
      </x:c>
    </x:row>
  </x:sheetData>
  <x:pageMargins left="0.7" right="0.7" top="0.75" bottom="0.75" header="0.3" footer="0.3"/>
</x:worksheet>
</file>

<file path=xl/worksheets/sheet3.xml><?xml version="1.0" encoding="utf-8"?>
<x:worksheet xmlns:x="http://schemas.openxmlformats.org/spreadsheetml/2006/main">
  <x:sheetViews>
    <x:sheetView showGridLines="1" workbookViewId="0">
      <x:pane ySplit="4" topLeftCell="A5" activePane="bottomLeft" state="frozen"/>
    </x:sheetView>
  </x:sheetViews>
  <x:sheetFormatPr defaultColWidth="8.6796875" defaultRowHeight="15"/>
  <x:cols>
    <x:col min="1" max="1" width="24" hidden="0" customWidth="1"/>
    <x:col min="2" max="2" width="22" hidden="0" customWidth="1"/>
    <x:col min="3" max="3" width="10" hidden="0" customWidth="1"/>
    <x:col min="4" max="4" width="12" hidden="0" customWidth="1"/>
    <x:col min="5" max="5" width="10" hidden="0" customWidth="1"/>
    <x:col min="6" max="6" width="13" hidden="0" customWidth="1"/>
    <x:col min="7" max="7" width="15" hidden="0" customWidth="1"/>
    <x:col min="8" max="8" width="11" hidden="0" customWidth="1"/>
    <x:col min="9" max="9" width="15" hidden="0" customWidth="1"/>
    <x:col min="10" max="10" width="10" hidden="0" customWidth="1"/>
    <x:col min="11" max="11" width="26" hidden="0" customWidth="1"/>
  </x:cols>
  <x:sheetData>
    <x:row r="1" ht="17.350000381469727" hidden="0">
      <x:c r="A1" s="1" t="str">
        <x:v>Saturday · Men's · E.H. 6–7</x:v>
      </x:c>
    </x:row>
    <x:row r="2" ht="15" hidden="0">
      <x:c r="A2" s="2" t="s">
        <x:v>28</x:v>
      </x:c>
    </x:row>
    <x:row r="4" ht="31.5" hidden="0" customHeight="1">
      <x:c r="A4" s="4" t="s">
        <x:v>29</x:v>
      </x:c>
      <x:c r="B4" s="4" t="s">
        <x:v>30</x:v>
      </x:c>
      <x:c r="C4" s="4" t="s">
        <x:v>31</x:v>
      </x:c>
      <x:c r="D4" s="4" t="s">
        <x:v>32</x:v>
      </x:c>
      <x:c r="E4" s="4" t="s">
        <x:v>33</x:v>
      </x:c>
      <x:c r="F4" s="4" t="s">
        <x:v>34</x:v>
      </x:c>
      <x:c r="G4" s="4" t="s">
        <x:v>35</x:v>
      </x:c>
      <x:c r="H4" s="4" t="s">
        <x:v>36</x:v>
      </x:c>
      <x:c r="I4" s="4" t="s">
        <x:v>37</x:v>
      </x:c>
      <x:c r="J4" s="4" t="s">
        <x:v>38</x:v>
      </x:c>
      <x:c r="K4" s="4" t="s">
        <x:v>39</x:v>
      </x:c>
    </x:row>
    <x:row r="5" ht="15" hidden="0">
      <x:c r="A5" s="6" t="s">
        <x:v>40</x:v>
      </x:c>
      <x:c r="B5" s="6" t="s">
        <x:v>41</x:v>
      </x:c>
      <x:c r="C5" s="6" t="s">
        <x:v>42</x:v>
      </x:c>
      <x:c r="D5" s="6" t="s">
        <x:v>43</x:v>
      </x:c>
      <x:c r="E5" s="6" t="n">
        <x:v>4</x:v>
      </x:c>
      <x:c r="F5" s="6" t="n">
        <x:v>3.21</x:v>
      </x:c>
      <x:c r="G5" s="6" t="s">
        <x:v>42</x:v>
      </x:c>
      <x:c r="H5" s="6" t="s">
        <x:v>44</x:v>
      </x:c>
      <x:c r="I5" s="6" t="s">
        <x:v>45</x:v>
      </x:c>
      <x:c r="J5" s="6" t="s">
        <x:v>46</x:v>
      </x:c>
      <x:c r="K5" s="2" t="str">
        <x:f aca="0">IF(B5="","",IF(OR(E5&lt;Settings!$B$9,E5&gt;Settings!$B$10),"Rating outside band",IF(AND(F5&lt;&gt;"",F5&gt;=Settings!$B$11),"DUPR over cap",IF(D5&lt;&gt;"Man","Saturday is men only",IF(G5&lt;&gt;"Y","Needs Court Reserve account","OK")))))</x:f>
        <x:v>Rating outside band</x:v>
      </x:c>
    </x:row>
    <x:row r="6" ht="15" hidden="0">
      <x:c r="A6" s="3"/>
      <x:c r="B6" s="3"/>
      <x:c r="C6" s="3"/>
      <x:c r="D6" s="3"/>
      <x:c r="E6" s="3"/>
      <x:c r="F6" s="3"/>
      <x:c r="G6" s="3"/>
      <x:c r="H6" s="3"/>
      <x:c r="I6" s="3"/>
      <x:c r="J6" s="3"/>
      <x:c r="K6" s="2" t="str">
        <x:f aca="0">IF(B6="","",IF(OR(E6&lt;Settings!$B$9,E6&gt;Settings!$B$10),"Rating outside band",IF(AND(F6&lt;&gt;"",F6&gt;=Settings!$B$11),"DUPR over cap",IF(D6&lt;&gt;"Man","Saturday is men only",IF(G6&lt;&gt;"Y","Needs Court Reserve account","OK")))))</x:f>
      </x:c>
    </x:row>
    <x:row r="7" ht="15" hidden="0">
      <x:c r="A7" s="3"/>
      <x:c r="B7" s="3"/>
      <x:c r="C7" s="3"/>
      <x:c r="D7" s="3"/>
      <x:c r="E7" s="3"/>
      <x:c r="F7" s="3"/>
      <x:c r="G7" s="3"/>
      <x:c r="H7" s="3"/>
      <x:c r="I7" s="3"/>
      <x:c r="J7" s="3"/>
      <x:c r="K7" s="2" t="str">
        <x:f aca="0">IF(B7="","",IF(OR(E7&lt;Settings!$B$9,E7&gt;Settings!$B$10),"Rating outside band",IF(AND(F7&lt;&gt;"",F7&gt;=Settings!$B$11),"DUPR over cap",IF(D7&lt;&gt;"Man","Saturday is men only",IF(G7&lt;&gt;"Y","Needs Court Reserve account","OK")))))</x:f>
      </x:c>
    </x:row>
    <x:row r="8" ht="15" hidden="0">
      <x:c r="A8" s="3"/>
      <x:c r="B8" s="3"/>
      <x:c r="C8" s="3"/>
      <x:c r="D8" s="3"/>
      <x:c r="E8" s="3"/>
      <x:c r="F8" s="3"/>
      <x:c r="G8" s="3"/>
      <x:c r="H8" s="3"/>
      <x:c r="I8" s="3"/>
      <x:c r="J8" s="3"/>
      <x:c r="K8" s="2" t="str">
        <x:f aca="0">IF(B8="","",IF(OR(E8&lt;Settings!$B$9,E8&gt;Settings!$B$10),"Rating outside band",IF(AND(F8&lt;&gt;"",F8&gt;=Settings!$B$11),"DUPR over cap",IF(D8&lt;&gt;"Man","Saturday is men only",IF(G8&lt;&gt;"Y","Needs Court Reserve account","OK")))))</x:f>
      </x:c>
    </x:row>
    <x:row r="9" ht="15" hidden="0">
      <x:c r="A9" s="3"/>
      <x:c r="B9" s="3"/>
      <x:c r="C9" s="3"/>
      <x:c r="D9" s="3"/>
      <x:c r="E9" s="3"/>
      <x:c r="F9" s="3"/>
      <x:c r="G9" s="3"/>
      <x:c r="H9" s="3"/>
      <x:c r="I9" s="3"/>
      <x:c r="J9" s="3"/>
      <x:c r="K9" s="2" t="str">
        <x:f aca="0">IF(B9="","",IF(OR(E9&lt;Settings!$B$9,E9&gt;Settings!$B$10),"Rating outside band",IF(AND(F9&lt;&gt;"",F9&gt;=Settings!$B$11),"DUPR over cap",IF(D9&lt;&gt;"Man","Saturday is men only",IF(G9&lt;&gt;"Y","Needs Court Reserve account","OK")))))</x:f>
      </x:c>
    </x:row>
    <x:row r="10" ht="15" hidden="0">
      <x:c r="A10" s="3"/>
      <x:c r="B10" s="3"/>
      <x:c r="C10" s="3"/>
      <x:c r="D10" s="3"/>
      <x:c r="E10" s="3"/>
      <x:c r="F10" s="3"/>
      <x:c r="G10" s="3"/>
      <x:c r="H10" s="3"/>
      <x:c r="I10" s="3"/>
      <x:c r="J10" s="3"/>
      <x:c r="K10" s="2" t="str">
        <x:f aca="0">IF(B10="","",IF(OR(E10&lt;Settings!$B$9,E10&gt;Settings!$B$10),"Rating outside band",IF(AND(F10&lt;&gt;"",F10&gt;=Settings!$B$11),"DUPR over cap",IF(D10&lt;&gt;"Man","Saturday is men only",IF(G10&lt;&gt;"Y","Needs Court Reserve account","OK")))))</x:f>
      </x:c>
    </x:row>
    <x:row r="11" ht="15" hidden="0">
      <x:c r="A11" s="3"/>
      <x:c r="B11" s="3"/>
      <x:c r="C11" s="3"/>
      <x:c r="D11" s="3"/>
      <x:c r="E11" s="3"/>
      <x:c r="F11" s="3"/>
      <x:c r="G11" s="3"/>
      <x:c r="H11" s="3"/>
      <x:c r="I11" s="3"/>
      <x:c r="J11" s="3"/>
      <x:c r="K11" s="2" t="str">
        <x:f aca="0">IF(B11="","",IF(OR(E11&lt;Settings!$B$9,E11&gt;Settings!$B$10),"Rating outside band",IF(AND(F11&lt;&gt;"",F11&gt;=Settings!$B$11),"DUPR over cap",IF(D11&lt;&gt;"Man","Saturday is men only",IF(G11&lt;&gt;"Y","Needs Court Reserve account","OK")))))</x:f>
      </x:c>
    </x:row>
    <x:row r="12" ht="15" hidden="0">
      <x:c r="A12" s="3"/>
      <x:c r="B12" s="3"/>
      <x:c r="C12" s="3"/>
      <x:c r="D12" s="3"/>
      <x:c r="E12" s="3"/>
      <x:c r="F12" s="3"/>
      <x:c r="G12" s="3"/>
      <x:c r="H12" s="3"/>
      <x:c r="I12" s="3"/>
      <x:c r="J12" s="3"/>
      <x:c r="K12" s="2" t="str">
        <x:f aca="0">IF(B12="","",IF(OR(E12&lt;Settings!$B$9,E12&gt;Settings!$B$10),"Rating outside band",IF(AND(F12&lt;&gt;"",F12&gt;=Settings!$B$11),"DUPR over cap",IF(D12&lt;&gt;"Man","Saturday is men only",IF(G12&lt;&gt;"Y","Needs Court Reserve account","OK")))))</x:f>
      </x:c>
    </x:row>
    <x:row r="13" ht="15" hidden="0">
      <x:c r="A13" s="3"/>
      <x:c r="B13" s="3"/>
      <x:c r="C13" s="3"/>
      <x:c r="D13" s="3"/>
      <x:c r="E13" s="3"/>
      <x:c r="F13" s="3"/>
      <x:c r="G13" s="3"/>
      <x:c r="H13" s="3"/>
      <x:c r="I13" s="3"/>
      <x:c r="J13" s="3"/>
      <x:c r="K13" s="2" t="str">
        <x:f aca="0">IF(B13="","",IF(OR(E13&lt;Settings!$B$9,E13&gt;Settings!$B$10),"Rating outside band",IF(AND(F13&lt;&gt;"",F13&gt;=Settings!$B$11),"DUPR over cap",IF(D13&lt;&gt;"Man","Saturday is men only",IF(G13&lt;&gt;"Y","Needs Court Reserve account","OK")))))</x:f>
      </x:c>
    </x:row>
    <x:row r="14" ht="15" hidden="0">
      <x:c r="A14" s="3"/>
      <x:c r="B14" s="3"/>
      <x:c r="C14" s="3"/>
      <x:c r="D14" s="3"/>
      <x:c r="E14" s="3"/>
      <x:c r="F14" s="3"/>
      <x:c r="G14" s="3"/>
      <x:c r="H14" s="3"/>
      <x:c r="I14" s="3"/>
      <x:c r="J14" s="3"/>
      <x:c r="K14" s="2" t="str">
        <x:f aca="0">IF(B14="","",IF(OR(E14&lt;Settings!$B$9,E14&gt;Settings!$B$10),"Rating outside band",IF(AND(F14&lt;&gt;"",F14&gt;=Settings!$B$11),"DUPR over cap",IF(D14&lt;&gt;"Man","Saturday is men only",IF(G14&lt;&gt;"Y","Needs Court Reserve account","OK")))))</x:f>
      </x:c>
    </x:row>
    <x:row r="15" ht="15" hidden="0">
      <x:c r="A15" s="3"/>
      <x:c r="B15" s="3"/>
      <x:c r="C15" s="3"/>
      <x:c r="D15" s="3"/>
      <x:c r="E15" s="3"/>
      <x:c r="F15" s="3"/>
      <x:c r="G15" s="3"/>
      <x:c r="H15" s="3"/>
      <x:c r="I15" s="3"/>
      <x:c r="J15" s="3"/>
      <x:c r="K15" s="2" t="str">
        <x:f aca="0">IF(B15="","",IF(OR(E15&lt;Settings!$B$9,E15&gt;Settings!$B$10),"Rating outside band",IF(AND(F15&lt;&gt;"",F15&gt;=Settings!$B$11),"DUPR over cap",IF(D15&lt;&gt;"Man","Saturday is men only",IF(G15&lt;&gt;"Y","Needs Court Reserve account","OK")))))</x:f>
      </x:c>
    </x:row>
    <x:row r="16" ht="15" hidden="0">
      <x:c r="A16" s="3"/>
      <x:c r="B16" s="3"/>
      <x:c r="C16" s="3"/>
      <x:c r="D16" s="3"/>
      <x:c r="E16" s="3"/>
      <x:c r="F16" s="3"/>
      <x:c r="G16" s="3"/>
      <x:c r="H16" s="3"/>
      <x:c r="I16" s="3"/>
      <x:c r="J16" s="3"/>
      <x:c r="K16" s="2" t="str">
        <x:f aca="0">IF(B16="","",IF(OR(E16&lt;Settings!$B$9,E16&gt;Settings!$B$10),"Rating outside band",IF(AND(F16&lt;&gt;"",F16&gt;=Settings!$B$11),"DUPR over cap",IF(D16&lt;&gt;"Man","Saturday is men only",IF(G16&lt;&gt;"Y","Needs Court Reserve account","OK")))))</x:f>
      </x:c>
    </x:row>
    <x:row r="17" ht="15" hidden="0">
      <x:c r="A17" s="3"/>
      <x:c r="B17" s="3"/>
      <x:c r="C17" s="3"/>
      <x:c r="D17" s="3"/>
      <x:c r="E17" s="3"/>
      <x:c r="F17" s="3"/>
      <x:c r="G17" s="3"/>
      <x:c r="H17" s="3"/>
      <x:c r="I17" s="3"/>
      <x:c r="J17" s="3"/>
      <x:c r="K17" s="2" t="str">
        <x:f aca="0">IF(B17="","",IF(OR(E17&lt;Settings!$B$9,E17&gt;Settings!$B$10),"Rating outside band",IF(AND(F17&lt;&gt;"",F17&gt;=Settings!$B$11),"DUPR over cap",IF(D17&lt;&gt;"Man","Saturday is men only",IF(G17&lt;&gt;"Y","Needs Court Reserve account","OK")))))</x:f>
      </x:c>
    </x:row>
    <x:row r="18" ht="15" hidden="0">
      <x:c r="A18" s="3"/>
      <x:c r="B18" s="3"/>
      <x:c r="C18" s="3"/>
      <x:c r="D18" s="3"/>
      <x:c r="E18" s="3"/>
      <x:c r="F18" s="3"/>
      <x:c r="G18" s="3"/>
      <x:c r="H18" s="3"/>
      <x:c r="I18" s="3"/>
      <x:c r="J18" s="3"/>
      <x:c r="K18" s="2" t="str">
        <x:f aca="0">IF(B18="","",IF(OR(E18&lt;Settings!$B$9,E18&gt;Settings!$B$10),"Rating outside band",IF(AND(F18&lt;&gt;"",F18&gt;=Settings!$B$11),"DUPR over cap",IF(D18&lt;&gt;"Man","Saturday is men only",IF(G18&lt;&gt;"Y","Needs Court Reserve account","OK")))))</x:f>
      </x:c>
    </x:row>
    <x:row r="19" ht="15" hidden="0">
      <x:c r="A19" s="3"/>
      <x:c r="B19" s="3"/>
      <x:c r="C19" s="3"/>
      <x:c r="D19" s="3"/>
      <x:c r="E19" s="3"/>
      <x:c r="F19" s="3"/>
      <x:c r="G19" s="3"/>
      <x:c r="H19" s="3"/>
      <x:c r="I19" s="3"/>
      <x:c r="J19" s="3"/>
      <x:c r="K19" s="2" t="str">
        <x:f aca="0">IF(B19="","",IF(OR(E19&lt;Settings!$B$9,E19&gt;Settings!$B$10),"Rating outside band",IF(AND(F19&lt;&gt;"",F19&gt;=Settings!$B$11),"DUPR over cap",IF(D19&lt;&gt;"Man","Saturday is men only",IF(G19&lt;&gt;"Y","Needs Court Reserve account","OK")))))</x:f>
      </x:c>
    </x:row>
    <x:row r="20" ht="15" hidden="0">
      <x:c r="A20" s="3"/>
      <x:c r="B20" s="3"/>
      <x:c r="C20" s="3"/>
      <x:c r="D20" s="3"/>
      <x:c r="E20" s="3"/>
      <x:c r="F20" s="3"/>
      <x:c r="G20" s="3"/>
      <x:c r="H20" s="3"/>
      <x:c r="I20" s="3"/>
      <x:c r="J20" s="3"/>
      <x:c r="K20" s="2" t="str">
        <x:f aca="0">IF(B20="","",IF(OR(E20&lt;Settings!$B$9,E20&gt;Settings!$B$10),"Rating outside band",IF(AND(F20&lt;&gt;"",F20&gt;=Settings!$B$11),"DUPR over cap",IF(D20&lt;&gt;"Man","Saturday is men only",IF(G20&lt;&gt;"Y","Needs Court Reserve account","OK")))))</x:f>
      </x:c>
    </x:row>
    <x:row r="21" ht="15" hidden="0">
      <x:c r="A21" s="3"/>
      <x:c r="B21" s="3"/>
      <x:c r="C21" s="3"/>
      <x:c r="D21" s="3"/>
      <x:c r="E21" s="3"/>
      <x:c r="F21" s="3"/>
      <x:c r="G21" s="3"/>
      <x:c r="H21" s="3"/>
      <x:c r="I21" s="3"/>
      <x:c r="J21" s="3"/>
      <x:c r="K21" s="2" t="str">
        <x:f aca="0">IF(B21="","",IF(OR(E21&lt;Settings!$B$9,E21&gt;Settings!$B$10),"Rating outside band",IF(AND(F21&lt;&gt;"",F21&gt;=Settings!$B$11),"DUPR over cap",IF(D21&lt;&gt;"Man","Saturday is men only",IF(G21&lt;&gt;"Y","Needs Court Reserve account","OK")))))</x:f>
      </x:c>
    </x:row>
    <x:row r="22" ht="15" hidden="0">
      <x:c r="A22" s="3"/>
      <x:c r="B22" s="3"/>
      <x:c r="C22" s="3"/>
      <x:c r="D22" s="3"/>
      <x:c r="E22" s="3"/>
      <x:c r="F22" s="3"/>
      <x:c r="G22" s="3"/>
      <x:c r="H22" s="3"/>
      <x:c r="I22" s="3"/>
      <x:c r="J22" s="3"/>
      <x:c r="K22" s="2" t="str">
        <x:f aca="0">IF(B22="","",IF(OR(E22&lt;Settings!$B$9,E22&gt;Settings!$B$10),"Rating outside band",IF(AND(F22&lt;&gt;"",F22&gt;=Settings!$B$11),"DUPR over cap",IF(D22&lt;&gt;"Man","Saturday is men only",IF(G22&lt;&gt;"Y","Needs Court Reserve account","OK")))))</x:f>
      </x:c>
    </x:row>
    <x:row r="23" ht="15" hidden="0">
      <x:c r="A23" s="3"/>
      <x:c r="B23" s="3"/>
      <x:c r="C23" s="3"/>
      <x:c r="D23" s="3"/>
      <x:c r="E23" s="3"/>
      <x:c r="F23" s="3"/>
      <x:c r="G23" s="3"/>
      <x:c r="H23" s="3"/>
      <x:c r="I23" s="3"/>
      <x:c r="J23" s="3"/>
      <x:c r="K23" s="2" t="str">
        <x:f aca="0">IF(B23="","",IF(OR(E23&lt;Settings!$B$9,E23&gt;Settings!$B$10),"Rating outside band",IF(AND(F23&lt;&gt;"",F23&gt;=Settings!$B$11),"DUPR over cap",IF(D23&lt;&gt;"Man","Saturday is men only",IF(G23&lt;&gt;"Y","Needs Court Reserve account","OK")))))</x:f>
      </x:c>
    </x:row>
    <x:row r="24" ht="15" hidden="0">
      <x:c r="A24" s="3"/>
      <x:c r="B24" s="3"/>
      <x:c r="C24" s="3"/>
      <x:c r="D24" s="3"/>
      <x:c r="E24" s="3"/>
      <x:c r="F24" s="3"/>
      <x:c r="G24" s="3"/>
      <x:c r="H24" s="3"/>
      <x:c r="I24" s="3"/>
      <x:c r="J24" s="3"/>
      <x:c r="K24" s="2" t="str">
        <x:f aca="0">IF(B24="","",IF(OR(E24&lt;Settings!$B$9,E24&gt;Settings!$B$10),"Rating outside band",IF(AND(F24&lt;&gt;"",F24&gt;=Settings!$B$11),"DUPR over cap",IF(D24&lt;&gt;"Man","Saturday is men only",IF(G24&lt;&gt;"Y","Needs Court Reserve account","OK")))))</x:f>
      </x:c>
    </x:row>
    <x:row r="25" ht="15" hidden="0">
      <x:c r="A25" s="3"/>
      <x:c r="B25" s="3"/>
      <x:c r="C25" s="3"/>
      <x:c r="D25" s="3"/>
      <x:c r="E25" s="3"/>
      <x:c r="F25" s="3"/>
      <x:c r="G25" s="3"/>
      <x:c r="H25" s="3"/>
      <x:c r="I25" s="3"/>
      <x:c r="J25" s="3"/>
      <x:c r="K25" s="2" t="str">
        <x:f aca="0">IF(B25="","",IF(OR(E25&lt;Settings!$B$9,E25&gt;Settings!$B$10),"Rating outside band",IF(AND(F25&lt;&gt;"",F25&gt;=Settings!$B$11),"DUPR over cap",IF(D25&lt;&gt;"Man","Saturday is men only",IF(G25&lt;&gt;"Y","Needs Court Reserve account","OK")))))</x:f>
      </x:c>
    </x:row>
    <x:row r="26" ht="15" hidden="0">
      <x:c r="A26" s="3"/>
      <x:c r="B26" s="3"/>
      <x:c r="C26" s="3"/>
      <x:c r="D26" s="3"/>
      <x:c r="E26" s="3"/>
      <x:c r="F26" s="3"/>
      <x:c r="G26" s="3"/>
      <x:c r="H26" s="3"/>
      <x:c r="I26" s="3"/>
      <x:c r="J26" s="3"/>
      <x:c r="K26" s="2" t="str">
        <x:f aca="0">IF(B26="","",IF(OR(E26&lt;Settings!$B$9,E26&gt;Settings!$B$10),"Rating outside band",IF(AND(F26&lt;&gt;"",F26&gt;=Settings!$B$11),"DUPR over cap",IF(D26&lt;&gt;"Man","Saturday is men only",IF(G26&lt;&gt;"Y","Needs Court Reserve account","OK")))))</x:f>
      </x:c>
    </x:row>
    <x:row r="27" ht="15" hidden="0">
      <x:c r="A27" s="3"/>
      <x:c r="B27" s="3"/>
      <x:c r="C27" s="3"/>
      <x:c r="D27" s="3"/>
      <x:c r="E27" s="3"/>
      <x:c r="F27" s="3"/>
      <x:c r="G27" s="3"/>
      <x:c r="H27" s="3"/>
      <x:c r="I27" s="3"/>
      <x:c r="J27" s="3"/>
      <x:c r="K27" s="2" t="str">
        <x:f aca="0">IF(B27="","",IF(OR(E27&lt;Settings!$B$9,E27&gt;Settings!$B$10),"Rating outside band",IF(AND(F27&lt;&gt;"",F27&gt;=Settings!$B$11),"DUPR over cap",IF(D27&lt;&gt;"Man","Saturday is men only",IF(G27&lt;&gt;"Y","Needs Court Reserve account","OK")))))</x:f>
      </x:c>
    </x:row>
    <x:row r="28" ht="15" hidden="0">
      <x:c r="A28" s="3"/>
      <x:c r="B28" s="3"/>
      <x:c r="C28" s="3"/>
      <x:c r="D28" s="3"/>
      <x:c r="E28" s="3"/>
      <x:c r="F28" s="3"/>
      <x:c r="G28" s="3"/>
      <x:c r="H28" s="3"/>
      <x:c r="I28" s="3"/>
      <x:c r="J28" s="3"/>
      <x:c r="K28" s="2" t="str">
        <x:f aca="0">IF(B28="","",IF(OR(E28&lt;Settings!$B$9,E28&gt;Settings!$B$10),"Rating outside band",IF(AND(F28&lt;&gt;"",F28&gt;=Settings!$B$11),"DUPR over cap",IF(D28&lt;&gt;"Man","Saturday is men only",IF(G28&lt;&gt;"Y","Needs Court Reserve account","OK")))))</x:f>
      </x:c>
    </x:row>
    <x:row r="29" ht="15" hidden="0">
      <x:c r="A29" s="3"/>
      <x:c r="B29" s="3"/>
      <x:c r="C29" s="3"/>
      <x:c r="D29" s="3"/>
      <x:c r="E29" s="3"/>
      <x:c r="F29" s="3"/>
      <x:c r="G29" s="3"/>
      <x:c r="H29" s="3"/>
      <x:c r="I29" s="3"/>
      <x:c r="J29" s="3"/>
      <x:c r="K29" s="2" t="str">
        <x:f aca="0">IF(B29="","",IF(OR(E29&lt;Settings!$B$9,E29&gt;Settings!$B$10),"Rating outside band",IF(AND(F29&lt;&gt;"",F29&gt;=Settings!$B$11),"DUPR over cap",IF(D29&lt;&gt;"Man","Saturday is men only",IF(G29&lt;&gt;"Y","Needs Court Reserve account","OK")))))</x:f>
      </x:c>
    </x:row>
    <x:row r="30" ht="15" hidden="0">
      <x:c r="A30" s="3"/>
      <x:c r="B30" s="3"/>
      <x:c r="C30" s="3"/>
      <x:c r="D30" s="3"/>
      <x:c r="E30" s="3"/>
      <x:c r="F30" s="3"/>
      <x:c r="G30" s="3"/>
      <x:c r="H30" s="3"/>
      <x:c r="I30" s="3"/>
      <x:c r="J30" s="3"/>
      <x:c r="K30" s="2" t="str">
        <x:f aca="0">IF(B30="","",IF(OR(E30&lt;Settings!$B$9,E30&gt;Settings!$B$10),"Rating outside band",IF(AND(F30&lt;&gt;"",F30&gt;=Settings!$B$11),"DUPR over cap",IF(D30&lt;&gt;"Man","Saturday is men only",IF(G30&lt;&gt;"Y","Needs Court Reserve account","OK")))))</x:f>
      </x:c>
    </x:row>
    <x:row r="31" ht="15" hidden="0">
      <x:c r="A31" s="3"/>
      <x:c r="B31" s="3"/>
      <x:c r="C31" s="3"/>
      <x:c r="D31" s="3"/>
      <x:c r="E31" s="3"/>
      <x:c r="F31" s="3"/>
      <x:c r="G31" s="3"/>
      <x:c r="H31" s="3"/>
      <x:c r="I31" s="3"/>
      <x:c r="J31" s="3"/>
      <x:c r="K31" s="2" t="str">
        <x:f aca="0">IF(B31="","",IF(OR(E31&lt;Settings!$B$9,E31&gt;Settings!$B$10),"Rating outside band",IF(AND(F31&lt;&gt;"",F31&gt;=Settings!$B$11),"DUPR over cap",IF(D31&lt;&gt;"Man","Saturday is men only",IF(G31&lt;&gt;"Y","Needs Court Reserve account","OK")))))</x:f>
      </x:c>
    </x:row>
    <x:row r="32" ht="15" hidden="0">
      <x:c r="A32" s="3"/>
      <x:c r="B32" s="3"/>
      <x:c r="C32" s="3"/>
      <x:c r="D32" s="3"/>
      <x:c r="E32" s="3"/>
      <x:c r="F32" s="3"/>
      <x:c r="G32" s="3"/>
      <x:c r="H32" s="3"/>
      <x:c r="I32" s="3"/>
      <x:c r="J32" s="3"/>
      <x:c r="K32" s="2" t="str">
        <x:f aca="0">IF(B32="","",IF(OR(E32&lt;Settings!$B$9,E32&gt;Settings!$B$10),"Rating outside band",IF(AND(F32&lt;&gt;"",F32&gt;=Settings!$B$11),"DUPR over cap",IF(D32&lt;&gt;"Man","Saturday is men only",IF(G32&lt;&gt;"Y","Needs Court Reserve account","OK")))))</x:f>
      </x:c>
    </x:row>
    <x:row r="33" ht="15" hidden="0">
      <x:c r="A33" s="3"/>
      <x:c r="B33" s="3"/>
      <x:c r="C33" s="3"/>
      <x:c r="D33" s="3"/>
      <x:c r="E33" s="3"/>
      <x:c r="F33" s="3"/>
      <x:c r="G33" s="3"/>
      <x:c r="H33" s="3"/>
      <x:c r="I33" s="3"/>
      <x:c r="J33" s="3"/>
      <x:c r="K33" s="2" t="str">
        <x:f aca="0">IF(B33="","",IF(OR(E33&lt;Settings!$B$9,E33&gt;Settings!$B$10),"Rating outside band",IF(AND(F33&lt;&gt;"",F33&gt;=Settings!$B$11),"DUPR over cap",IF(D33&lt;&gt;"Man","Saturday is men only",IF(G33&lt;&gt;"Y","Needs Court Reserve account","OK")))))</x:f>
      </x:c>
    </x:row>
    <x:row r="34" ht="15" hidden="0">
      <x:c r="A34" s="3"/>
      <x:c r="B34" s="3"/>
      <x:c r="C34" s="3"/>
      <x:c r="D34" s="3"/>
      <x:c r="E34" s="3"/>
      <x:c r="F34" s="3"/>
      <x:c r="G34" s="3"/>
      <x:c r="H34" s="3"/>
      <x:c r="I34" s="3"/>
      <x:c r="J34" s="3"/>
      <x:c r="K34" s="2" t="str">
        <x:f aca="0">IF(B34="","",IF(OR(E34&lt;Settings!$B$9,E34&gt;Settings!$B$10),"Rating outside band",IF(AND(F34&lt;&gt;"",F34&gt;=Settings!$B$11),"DUPR over cap",IF(D34&lt;&gt;"Man","Saturday is men only",IF(G34&lt;&gt;"Y","Needs Court Reserve account","OK")))))</x:f>
      </x:c>
    </x:row>
    <x:row r="35" ht="15" hidden="0">
      <x:c r="A35" s="3"/>
      <x:c r="B35" s="3"/>
      <x:c r="C35" s="3"/>
      <x:c r="D35" s="3"/>
      <x:c r="E35" s="3"/>
      <x:c r="F35" s="3"/>
      <x:c r="G35" s="3"/>
      <x:c r="H35" s="3"/>
      <x:c r="I35" s="3"/>
      <x:c r="J35" s="3"/>
      <x:c r="K35" s="2" t="str">
        <x:f aca="0">IF(B35="","",IF(OR(E35&lt;Settings!$B$9,E35&gt;Settings!$B$10),"Rating outside band",IF(AND(F35&lt;&gt;"",F35&gt;=Settings!$B$11),"DUPR over cap",IF(D35&lt;&gt;"Man","Saturday is men only",IF(G35&lt;&gt;"Y","Needs Court Reserve account","OK")))))</x:f>
      </x:c>
    </x:row>
    <x:row r="36" ht="15" hidden="0">
      <x:c r="A36" s="3"/>
      <x:c r="B36" s="3"/>
      <x:c r="C36" s="3"/>
      <x:c r="D36" s="3"/>
      <x:c r="E36" s="3"/>
      <x:c r="F36" s="3"/>
      <x:c r="G36" s="3"/>
      <x:c r="H36" s="3"/>
      <x:c r="I36" s="3"/>
      <x:c r="J36" s="3"/>
      <x:c r="K36" s="2" t="str">
        <x:f aca="0">IF(B36="","",IF(OR(E36&lt;Settings!$B$9,E36&gt;Settings!$B$10),"Rating outside band",IF(AND(F36&lt;&gt;"",F36&gt;=Settings!$B$11),"DUPR over cap",IF(D36&lt;&gt;"Man","Saturday is men only",IF(G36&lt;&gt;"Y","Needs Court Reserve account","OK")))))</x:f>
      </x:c>
    </x:row>
    <x:row r="37" ht="15" hidden="0">
      <x:c r="A37" s="3"/>
      <x:c r="B37" s="3"/>
      <x:c r="C37" s="3"/>
      <x:c r="D37" s="3"/>
      <x:c r="E37" s="3"/>
      <x:c r="F37" s="3"/>
      <x:c r="G37" s="3"/>
      <x:c r="H37" s="3"/>
      <x:c r="I37" s="3"/>
      <x:c r="J37" s="3"/>
      <x:c r="K37" s="2" t="str">
        <x:f aca="0">IF(B37="","",IF(OR(E37&lt;Settings!$B$9,E37&gt;Settings!$B$10),"Rating outside band",IF(AND(F37&lt;&gt;"",F37&gt;=Settings!$B$11),"DUPR over cap",IF(D37&lt;&gt;"Man","Saturday is men only",IF(G37&lt;&gt;"Y","Needs Court Reserve account","OK")))))</x:f>
      </x:c>
    </x:row>
    <x:row r="38" ht="15" hidden="0">
      <x:c r="A38" s="3"/>
      <x:c r="B38" s="3"/>
      <x:c r="C38" s="3"/>
      <x:c r="D38" s="3"/>
      <x:c r="E38" s="3"/>
      <x:c r="F38" s="3"/>
      <x:c r="G38" s="3"/>
      <x:c r="H38" s="3"/>
      <x:c r="I38" s="3"/>
      <x:c r="J38" s="3"/>
      <x:c r="K38" s="2" t="str">
        <x:f aca="0">IF(B38="","",IF(OR(E38&lt;Settings!$B$9,E38&gt;Settings!$B$10),"Rating outside band",IF(AND(F38&lt;&gt;"",F38&gt;=Settings!$B$11),"DUPR over cap",IF(D38&lt;&gt;"Man","Saturday is men only",IF(G38&lt;&gt;"Y","Needs Court Reserve account","OK")))))</x:f>
      </x:c>
    </x:row>
    <x:row r="39" ht="15" hidden="0">
      <x:c r="A39" s="3"/>
      <x:c r="B39" s="3"/>
      <x:c r="C39" s="3"/>
      <x:c r="D39" s="3"/>
      <x:c r="E39" s="3"/>
      <x:c r="F39" s="3"/>
      <x:c r="G39" s="3"/>
      <x:c r="H39" s="3"/>
      <x:c r="I39" s="3"/>
      <x:c r="J39" s="3"/>
      <x:c r="K39" s="2" t="str">
        <x:f aca="0">IF(B39="","",IF(OR(E39&lt;Settings!$B$9,E39&gt;Settings!$B$10),"Rating outside band",IF(AND(F39&lt;&gt;"",F39&gt;=Settings!$B$11),"DUPR over cap",IF(D39&lt;&gt;"Man","Saturday is men only",IF(G39&lt;&gt;"Y","Needs Court Reserve account","OK")))))</x:f>
      </x:c>
    </x:row>
    <x:row r="40" ht="15" hidden="0">
      <x:c r="A40" s="3"/>
      <x:c r="B40" s="3"/>
      <x:c r="C40" s="3"/>
      <x:c r="D40" s="3"/>
      <x:c r="E40" s="3"/>
      <x:c r="F40" s="3"/>
      <x:c r="G40" s="3"/>
      <x:c r="H40" s="3"/>
      <x:c r="I40" s="3"/>
      <x:c r="J40" s="3"/>
      <x:c r="K40" s="2" t="str">
        <x:f aca="0">IF(B40="","",IF(OR(E40&lt;Settings!$B$9,E40&gt;Settings!$B$10),"Rating outside band",IF(AND(F40&lt;&gt;"",F40&gt;=Settings!$B$11),"DUPR over cap",IF(D40&lt;&gt;"Man","Saturday is men only",IF(G40&lt;&gt;"Y","Needs Court Reserve account","OK")))))</x:f>
      </x:c>
    </x:row>
    <x:row r="41" ht="15" hidden="0">
      <x:c r="A41" s="3"/>
      <x:c r="B41" s="3"/>
      <x:c r="C41" s="3"/>
      <x:c r="D41" s="3"/>
      <x:c r="E41" s="3"/>
      <x:c r="F41" s="3"/>
      <x:c r="G41" s="3"/>
      <x:c r="H41" s="3"/>
      <x:c r="I41" s="3"/>
      <x:c r="J41" s="3"/>
      <x:c r="K41" s="2" t="str">
        <x:f aca="0">IF(B41="","",IF(OR(E41&lt;Settings!$B$9,E41&gt;Settings!$B$10),"Rating outside band",IF(AND(F41&lt;&gt;"",F41&gt;=Settings!$B$11),"DUPR over cap",IF(D41&lt;&gt;"Man","Saturday is men only",IF(G41&lt;&gt;"Y","Needs Court Reserve account","OK")))))</x:f>
      </x:c>
    </x:row>
    <x:row r="42" ht="15" hidden="0">
      <x:c r="A42" s="3"/>
      <x:c r="B42" s="3"/>
      <x:c r="C42" s="3"/>
      <x:c r="D42" s="3"/>
      <x:c r="E42" s="3"/>
      <x:c r="F42" s="3"/>
      <x:c r="G42" s="3"/>
      <x:c r="H42" s="3"/>
      <x:c r="I42" s="3"/>
      <x:c r="J42" s="3"/>
      <x:c r="K42" s="2" t="str">
        <x:f aca="0">IF(B42="","",IF(OR(E42&lt;Settings!$B$9,E42&gt;Settings!$B$10),"Rating outside band",IF(AND(F42&lt;&gt;"",F42&gt;=Settings!$B$11),"DUPR over cap",IF(D42&lt;&gt;"Man","Saturday is men only",IF(G42&lt;&gt;"Y","Needs Court Reserve account","OK")))))</x:f>
      </x:c>
    </x:row>
    <x:row r="43" ht="15" hidden="0">
      <x:c r="A43" s="3"/>
      <x:c r="B43" s="3"/>
      <x:c r="C43" s="3"/>
      <x:c r="D43" s="3"/>
      <x:c r="E43" s="3"/>
      <x:c r="F43" s="3"/>
      <x:c r="G43" s="3"/>
      <x:c r="H43" s="3"/>
      <x:c r="I43" s="3"/>
      <x:c r="J43" s="3"/>
      <x:c r="K43" s="2" t="str">
        <x:f aca="0">IF(B43="","",IF(OR(E43&lt;Settings!$B$9,E43&gt;Settings!$B$10),"Rating outside band",IF(AND(F43&lt;&gt;"",F43&gt;=Settings!$B$11),"DUPR over cap",IF(D43&lt;&gt;"Man","Saturday is men only",IF(G43&lt;&gt;"Y","Needs Court Reserve account","OK")))))</x:f>
      </x:c>
    </x:row>
    <x:row r="44" ht="15" hidden="0">
      <x:c r="A44" s="3"/>
      <x:c r="B44" s="3"/>
      <x:c r="C44" s="3"/>
      <x:c r="D44" s="3"/>
      <x:c r="E44" s="3"/>
      <x:c r="F44" s="3"/>
      <x:c r="G44" s="3"/>
      <x:c r="H44" s="3"/>
      <x:c r="I44" s="3"/>
      <x:c r="J44" s="3"/>
      <x:c r="K44" s="2" t="str">
        <x:f aca="0">IF(B44="","",IF(OR(E44&lt;Settings!$B$9,E44&gt;Settings!$B$10),"Rating outside band",IF(AND(F44&lt;&gt;"",F44&gt;=Settings!$B$11),"DUPR over cap",IF(D44&lt;&gt;"Man","Saturday is men only",IF(G44&lt;&gt;"Y","Needs Court Reserve account","OK")))))</x:f>
      </x:c>
    </x:row>
    <x:row r="45" ht="15" hidden="0">
      <x:c r="A45" s="3"/>
      <x:c r="B45" s="3"/>
      <x:c r="C45" s="3"/>
      <x:c r="D45" s="3"/>
      <x:c r="E45" s="3"/>
      <x:c r="F45" s="3"/>
      <x:c r="G45" s="3"/>
      <x:c r="H45" s="3"/>
      <x:c r="I45" s="3"/>
      <x:c r="J45" s="3"/>
      <x:c r="K45" s="2" t="str">
        <x:f aca="0">IF(B45="","",IF(OR(E45&lt;Settings!$B$9,E45&gt;Settings!$B$10),"Rating outside band",IF(AND(F45&lt;&gt;"",F45&gt;=Settings!$B$11),"DUPR over cap",IF(D45&lt;&gt;"Man","Saturday is men only",IF(G45&lt;&gt;"Y","Needs Court Reserve account","OK")))))</x:f>
      </x:c>
    </x:row>
    <x:row r="46" ht="15" hidden="0">
      <x:c r="A46" s="3"/>
      <x:c r="B46" s="3"/>
      <x:c r="C46" s="3"/>
      <x:c r="D46" s="3"/>
      <x:c r="E46" s="3"/>
      <x:c r="F46" s="3"/>
      <x:c r="G46" s="3"/>
      <x:c r="H46" s="3"/>
      <x:c r="I46" s="3"/>
      <x:c r="J46" s="3"/>
      <x:c r="K46" s="2" t="str">
        <x:f aca="0">IF(B46="","",IF(OR(E46&lt;Settings!$B$9,E46&gt;Settings!$B$10),"Rating outside band",IF(AND(F46&lt;&gt;"",F46&gt;=Settings!$B$11),"DUPR over cap",IF(D46&lt;&gt;"Man","Saturday is men only",IF(G46&lt;&gt;"Y","Needs Court Reserve account","OK")))))</x:f>
      </x:c>
    </x:row>
  </x:sheetData>
  <x:dataValidations count="4">
    <x:dataValidation type="list" errorStyle="stop" operator="between" allowBlank="1" showDropDown="0" showInputMessage="0" showErrorMessage="0" sqref="C5:C46">
      <x:formula1>"Y,N"</x:formula1>
      <x:formula2>0</x:formula2>
    </x:dataValidation>
    <x:dataValidation type="list" errorStyle="stop" operator="between" allowBlank="1" showDropDown="0" showInputMessage="0" showErrorMessage="0" sqref="D5:D46">
      <x:formula1>"Woman,Man"</x:formula1>
      <x:formula2>0</x:formula2>
    </x:dataValidation>
    <x:dataValidation type="list" errorStyle="stop" operator="between" allowBlank="1" showDropDown="0" showInputMessage="0" showErrorMessage="0" sqref="G5:G46">
      <x:formula1>"Y,N"</x:formula1>
      <x:formula2>0</x:formula2>
    </x:dataValidation>
    <x:dataValidation type="list" errorStyle="stop" operator="between" allowBlank="1" showDropDown="0" showInputMessage="0" showErrorMessage="0" sqref="H5:H46">
      <x:formula1>"Y,N"</x:formula1>
      <x:formula2>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1" workbookViewId="0">
      <x:pane ySplit="4" topLeftCell="A5" activePane="bottomLeft" state="frozen"/>
    </x:sheetView>
  </x:sheetViews>
  <x:sheetFormatPr defaultColWidth="8.6796875" defaultRowHeight="15"/>
  <x:cols>
    <x:col min="1" max="1" width="24" hidden="0" customWidth="1"/>
    <x:col min="2" max="2" width="22" hidden="0" customWidth="1"/>
    <x:col min="3" max="3" width="10" hidden="0" customWidth="1"/>
    <x:col min="4" max="4" width="12" hidden="0" customWidth="1"/>
    <x:col min="5" max="5" width="10" hidden="0" customWidth="1"/>
    <x:col min="6" max="6" width="13" hidden="0" customWidth="1"/>
    <x:col min="7" max="7" width="15" hidden="0" customWidth="1"/>
    <x:col min="8" max="8" width="11" hidden="0" customWidth="1"/>
    <x:col min="9" max="9" width="15" hidden="0" customWidth="1"/>
    <x:col min="10" max="10" width="10" hidden="0" customWidth="1"/>
    <x:col min="11" max="11" width="26" hidden="0" customWidth="1"/>
  </x:cols>
  <x:sheetData>
    <x:row r="1" ht="17.350000381469727" hidden="0">
      <x:c r="A1" s="1" t="str">
        <x:v>Sunday · Coed · E.H. 4–5</x:v>
      </x:c>
    </x:row>
    <x:row r="2" ht="15" hidden="0">
      <x:c r="A2" s="2" t="s">
        <x:v>28</x:v>
      </x:c>
    </x:row>
    <x:row r="4" ht="31.5" hidden="0" customHeight="1">
      <x:c r="A4" s="4" t="s">
        <x:v>29</x:v>
      </x:c>
      <x:c r="B4" s="4" t="s">
        <x:v>30</x:v>
      </x:c>
      <x:c r="C4" s="4" t="s">
        <x:v>31</x:v>
      </x:c>
      <x:c r="D4" s="4" t="s">
        <x:v>32</x:v>
      </x:c>
      <x:c r="E4" s="4" t="s">
        <x:v>33</x:v>
      </x:c>
      <x:c r="F4" s="4" t="s">
        <x:v>34</x:v>
      </x:c>
      <x:c r="G4" s="4" t="s">
        <x:v>35</x:v>
      </x:c>
      <x:c r="H4" s="4" t="s">
        <x:v>36</x:v>
      </x:c>
      <x:c r="I4" s="4" t="s">
        <x:v>37</x:v>
      </x:c>
      <x:c r="J4" s="4" t="s">
        <x:v>38</x:v>
      </x:c>
      <x:c r="K4" s="4" t="s">
        <x:v>39</x:v>
      </x:c>
    </x:row>
    <x:row r="5" ht="15" hidden="0">
      <x:c r="A5" s="6" t="s">
        <x:v>40</x:v>
      </x:c>
      <x:c r="B5" s="6" t="s">
        <x:v>41</x:v>
      </x:c>
      <x:c r="C5" s="6" t="s">
        <x:v>42</x:v>
      </x:c>
      <x:c r="D5" s="6" t="s">
        <x:v>43</x:v>
      </x:c>
      <x:c r="E5" s="6" t="n">
        <x:v>4</x:v>
      </x:c>
      <x:c r="F5" s="6" t="n">
        <x:v>3.21</x:v>
      </x:c>
      <x:c r="G5" s="6" t="s">
        <x:v>42</x:v>
      </x:c>
      <x:c r="H5" s="6" t="s">
        <x:v>44</x:v>
      </x:c>
      <x:c r="I5" s="6" t="s">
        <x:v>45</x:v>
      </x:c>
      <x:c r="J5" s="6" t="s">
        <x:v>46</x:v>
      </x:c>
      <x:c r="K5" s="2" t="str">
        <x:f aca="0">IF(B5="","",IF(OR(E5&lt;Settings!$B$12,E5&gt;Settings!$B$13),"Rating outside band",IF(AND(F5&lt;&gt;"",F5&gt;=Settings!$B$14),"DUPR over cap",IF(G5&lt;&gt;"Y","Needs Court Reserve account","OK"))))</x:f>
        <x:v>OK</x:v>
      </x:c>
    </x:row>
    <x:row r="6" ht="15" hidden="0">
      <x:c r="A6" s="3"/>
      <x:c r="B6" s="3"/>
      <x:c r="C6" s="3"/>
      <x:c r="D6" s="3"/>
      <x:c r="E6" s="3"/>
      <x:c r="F6" s="3"/>
      <x:c r="G6" s="3"/>
      <x:c r="H6" s="3"/>
      <x:c r="I6" s="3"/>
      <x:c r="J6" s="3"/>
      <x:c r="K6" s="2" t="str">
        <x:f aca="0">IF(B6="","",IF(OR(E6&lt;Settings!$B$12,E6&gt;Settings!$B$13),"Rating outside band",IF(AND(F6&lt;&gt;"",F6&gt;=Settings!$B$14),"DUPR over cap",IF(G6&lt;&gt;"Y","Needs Court Reserve account","OK"))))</x:f>
      </x:c>
    </x:row>
    <x:row r="7" ht="15" hidden="0">
      <x:c r="A7" s="3"/>
      <x:c r="B7" s="3"/>
      <x:c r="C7" s="3"/>
      <x:c r="D7" s="3"/>
      <x:c r="E7" s="3"/>
      <x:c r="F7" s="3"/>
      <x:c r="G7" s="3"/>
      <x:c r="H7" s="3"/>
      <x:c r="I7" s="3"/>
      <x:c r="J7" s="3"/>
      <x:c r="K7" s="2" t="str">
        <x:f aca="0">IF(B7="","",IF(OR(E7&lt;Settings!$B$12,E7&gt;Settings!$B$13),"Rating outside band",IF(AND(F7&lt;&gt;"",F7&gt;=Settings!$B$14),"DUPR over cap",IF(G7&lt;&gt;"Y","Needs Court Reserve account","OK"))))</x:f>
      </x:c>
    </x:row>
    <x:row r="8" ht="15" hidden="0">
      <x:c r="A8" s="3"/>
      <x:c r="B8" s="3"/>
      <x:c r="C8" s="3"/>
      <x:c r="D8" s="3"/>
      <x:c r="E8" s="3"/>
      <x:c r="F8" s="3"/>
      <x:c r="G8" s="3"/>
      <x:c r="H8" s="3"/>
      <x:c r="I8" s="3"/>
      <x:c r="J8" s="3"/>
      <x:c r="K8" s="2" t="str">
        <x:f aca="0">IF(B8="","",IF(OR(E8&lt;Settings!$B$12,E8&gt;Settings!$B$13),"Rating outside band",IF(AND(F8&lt;&gt;"",F8&gt;=Settings!$B$14),"DUPR over cap",IF(G8&lt;&gt;"Y","Needs Court Reserve account","OK"))))</x:f>
      </x:c>
    </x:row>
    <x:row r="9" ht="15" hidden="0">
      <x:c r="A9" s="3"/>
      <x:c r="B9" s="3"/>
      <x:c r="C9" s="3"/>
      <x:c r="D9" s="3"/>
      <x:c r="E9" s="3"/>
      <x:c r="F9" s="3"/>
      <x:c r="G9" s="3"/>
      <x:c r="H9" s="3"/>
      <x:c r="I9" s="3"/>
      <x:c r="J9" s="3"/>
      <x:c r="K9" s="2" t="str">
        <x:f aca="0">IF(B9="","",IF(OR(E9&lt;Settings!$B$12,E9&gt;Settings!$B$13),"Rating outside band",IF(AND(F9&lt;&gt;"",F9&gt;=Settings!$B$14),"DUPR over cap",IF(G9&lt;&gt;"Y","Needs Court Reserve account","OK"))))</x:f>
      </x:c>
    </x:row>
    <x:row r="10" ht="15" hidden="0">
      <x:c r="A10" s="3"/>
      <x:c r="B10" s="3"/>
      <x:c r="C10" s="3"/>
      <x:c r="D10" s="3"/>
      <x:c r="E10" s="3"/>
      <x:c r="F10" s="3"/>
      <x:c r="G10" s="3"/>
      <x:c r="H10" s="3"/>
      <x:c r="I10" s="3"/>
      <x:c r="J10" s="3"/>
      <x:c r="K10" s="2" t="str">
        <x:f aca="0">IF(B10="","",IF(OR(E10&lt;Settings!$B$12,E10&gt;Settings!$B$13),"Rating outside band",IF(AND(F10&lt;&gt;"",F10&gt;=Settings!$B$14),"DUPR over cap",IF(G10&lt;&gt;"Y","Needs Court Reserve account","OK"))))</x:f>
      </x:c>
    </x:row>
    <x:row r="11" ht="15" hidden="0">
      <x:c r="A11" s="3"/>
      <x:c r="B11" s="3"/>
      <x:c r="C11" s="3"/>
      <x:c r="D11" s="3"/>
      <x:c r="E11" s="3"/>
      <x:c r="F11" s="3"/>
      <x:c r="G11" s="3"/>
      <x:c r="H11" s="3"/>
      <x:c r="I11" s="3"/>
      <x:c r="J11" s="3"/>
      <x:c r="K11" s="2" t="str">
        <x:f aca="0">IF(B11="","",IF(OR(E11&lt;Settings!$B$12,E11&gt;Settings!$B$13),"Rating outside band",IF(AND(F11&lt;&gt;"",F11&gt;=Settings!$B$14),"DUPR over cap",IF(G11&lt;&gt;"Y","Needs Court Reserve account","OK"))))</x:f>
      </x:c>
    </x:row>
    <x:row r="12" ht="15" hidden="0">
      <x:c r="A12" s="3"/>
      <x:c r="B12" s="3"/>
      <x:c r="C12" s="3"/>
      <x:c r="D12" s="3"/>
      <x:c r="E12" s="3"/>
      <x:c r="F12" s="3"/>
      <x:c r="G12" s="3"/>
      <x:c r="H12" s="3"/>
      <x:c r="I12" s="3"/>
      <x:c r="J12" s="3"/>
      <x:c r="K12" s="2" t="str">
        <x:f aca="0">IF(B12="","",IF(OR(E12&lt;Settings!$B$12,E12&gt;Settings!$B$13),"Rating outside band",IF(AND(F12&lt;&gt;"",F12&gt;=Settings!$B$14),"DUPR over cap",IF(G12&lt;&gt;"Y","Needs Court Reserve account","OK"))))</x:f>
      </x:c>
    </x:row>
    <x:row r="13" ht="15" hidden="0">
      <x:c r="A13" s="3"/>
      <x:c r="B13" s="3"/>
      <x:c r="C13" s="3"/>
      <x:c r="D13" s="3"/>
      <x:c r="E13" s="3"/>
      <x:c r="F13" s="3"/>
      <x:c r="G13" s="3"/>
      <x:c r="H13" s="3"/>
      <x:c r="I13" s="3"/>
      <x:c r="J13" s="3"/>
      <x:c r="K13" s="2" t="str">
        <x:f aca="0">IF(B13="","",IF(OR(E13&lt;Settings!$B$12,E13&gt;Settings!$B$13),"Rating outside band",IF(AND(F13&lt;&gt;"",F13&gt;=Settings!$B$14),"DUPR over cap",IF(G13&lt;&gt;"Y","Needs Court Reserve account","OK"))))</x:f>
      </x:c>
    </x:row>
    <x:row r="14" ht="15" hidden="0">
      <x:c r="A14" s="3"/>
      <x:c r="B14" s="3"/>
      <x:c r="C14" s="3"/>
      <x:c r="D14" s="3"/>
      <x:c r="E14" s="3"/>
      <x:c r="F14" s="3"/>
      <x:c r="G14" s="3"/>
      <x:c r="H14" s="3"/>
      <x:c r="I14" s="3"/>
      <x:c r="J14" s="3"/>
      <x:c r="K14" s="2" t="str">
        <x:f aca="0">IF(B14="","",IF(OR(E14&lt;Settings!$B$12,E14&gt;Settings!$B$13),"Rating outside band",IF(AND(F14&lt;&gt;"",F14&gt;=Settings!$B$14),"DUPR over cap",IF(G14&lt;&gt;"Y","Needs Court Reserve account","OK"))))</x:f>
      </x:c>
    </x:row>
    <x:row r="15" ht="15" hidden="0">
      <x:c r="A15" s="3"/>
      <x:c r="B15" s="3"/>
      <x:c r="C15" s="3"/>
      <x:c r="D15" s="3"/>
      <x:c r="E15" s="3"/>
      <x:c r="F15" s="3"/>
      <x:c r="G15" s="3"/>
      <x:c r="H15" s="3"/>
      <x:c r="I15" s="3"/>
      <x:c r="J15" s="3"/>
      <x:c r="K15" s="2" t="str">
        <x:f aca="0">IF(B15="","",IF(OR(E15&lt;Settings!$B$12,E15&gt;Settings!$B$13),"Rating outside band",IF(AND(F15&lt;&gt;"",F15&gt;=Settings!$B$14),"DUPR over cap",IF(G15&lt;&gt;"Y","Needs Court Reserve account","OK"))))</x:f>
      </x:c>
    </x:row>
    <x:row r="16" ht="15" hidden="0">
      <x:c r="A16" s="3"/>
      <x:c r="B16" s="3"/>
      <x:c r="C16" s="3"/>
      <x:c r="D16" s="3"/>
      <x:c r="E16" s="3"/>
      <x:c r="F16" s="3"/>
      <x:c r="G16" s="3"/>
      <x:c r="H16" s="3"/>
      <x:c r="I16" s="3"/>
      <x:c r="J16" s="3"/>
      <x:c r="K16" s="2" t="str">
        <x:f aca="0">IF(B16="","",IF(OR(E16&lt;Settings!$B$12,E16&gt;Settings!$B$13),"Rating outside band",IF(AND(F16&lt;&gt;"",F16&gt;=Settings!$B$14),"DUPR over cap",IF(G16&lt;&gt;"Y","Needs Court Reserve account","OK"))))</x:f>
      </x:c>
    </x:row>
    <x:row r="17" ht="15" hidden="0">
      <x:c r="A17" s="3"/>
      <x:c r="B17" s="3"/>
      <x:c r="C17" s="3"/>
      <x:c r="D17" s="3"/>
      <x:c r="E17" s="3"/>
      <x:c r="F17" s="3"/>
      <x:c r="G17" s="3"/>
      <x:c r="H17" s="3"/>
      <x:c r="I17" s="3"/>
      <x:c r="J17" s="3"/>
      <x:c r="K17" s="2" t="str">
        <x:f aca="0">IF(B17="","",IF(OR(E17&lt;Settings!$B$12,E17&gt;Settings!$B$13),"Rating outside band",IF(AND(F17&lt;&gt;"",F17&gt;=Settings!$B$14),"DUPR over cap",IF(G17&lt;&gt;"Y","Needs Court Reserve account","OK"))))</x:f>
      </x:c>
    </x:row>
    <x:row r="18" ht="15" hidden="0">
      <x:c r="A18" s="3"/>
      <x:c r="B18" s="3"/>
      <x:c r="C18" s="3"/>
      <x:c r="D18" s="3"/>
      <x:c r="E18" s="3"/>
      <x:c r="F18" s="3"/>
      <x:c r="G18" s="3"/>
      <x:c r="H18" s="3"/>
      <x:c r="I18" s="3"/>
      <x:c r="J18" s="3"/>
      <x:c r="K18" s="2" t="str">
        <x:f aca="0">IF(B18="","",IF(OR(E18&lt;Settings!$B$12,E18&gt;Settings!$B$13),"Rating outside band",IF(AND(F18&lt;&gt;"",F18&gt;=Settings!$B$14),"DUPR over cap",IF(G18&lt;&gt;"Y","Needs Court Reserve account","OK"))))</x:f>
      </x:c>
    </x:row>
    <x:row r="19" ht="15" hidden="0">
      <x:c r="A19" s="3"/>
      <x:c r="B19" s="3"/>
      <x:c r="C19" s="3"/>
      <x:c r="D19" s="3"/>
      <x:c r="E19" s="3"/>
      <x:c r="F19" s="3"/>
      <x:c r="G19" s="3"/>
      <x:c r="H19" s="3"/>
      <x:c r="I19" s="3"/>
      <x:c r="J19" s="3"/>
      <x:c r="K19" s="2" t="str">
        <x:f aca="0">IF(B19="","",IF(OR(E19&lt;Settings!$B$12,E19&gt;Settings!$B$13),"Rating outside band",IF(AND(F19&lt;&gt;"",F19&gt;=Settings!$B$14),"DUPR over cap",IF(G19&lt;&gt;"Y","Needs Court Reserve account","OK"))))</x:f>
      </x:c>
    </x:row>
    <x:row r="20" ht="15" hidden="0">
      <x:c r="A20" s="3"/>
      <x:c r="B20" s="3"/>
      <x:c r="C20" s="3"/>
      <x:c r="D20" s="3"/>
      <x:c r="E20" s="3"/>
      <x:c r="F20" s="3"/>
      <x:c r="G20" s="3"/>
      <x:c r="H20" s="3"/>
      <x:c r="I20" s="3"/>
      <x:c r="J20" s="3"/>
      <x:c r="K20" s="2" t="str">
        <x:f aca="0">IF(B20="","",IF(OR(E20&lt;Settings!$B$12,E20&gt;Settings!$B$13),"Rating outside band",IF(AND(F20&lt;&gt;"",F20&gt;=Settings!$B$14),"DUPR over cap",IF(G20&lt;&gt;"Y","Needs Court Reserve account","OK"))))</x:f>
      </x:c>
    </x:row>
    <x:row r="21" ht="15" hidden="0">
      <x:c r="A21" s="3"/>
      <x:c r="B21" s="3"/>
      <x:c r="C21" s="3"/>
      <x:c r="D21" s="3"/>
      <x:c r="E21" s="3"/>
      <x:c r="F21" s="3"/>
      <x:c r="G21" s="3"/>
      <x:c r="H21" s="3"/>
      <x:c r="I21" s="3"/>
      <x:c r="J21" s="3"/>
      <x:c r="K21" s="2" t="str">
        <x:f aca="0">IF(B21="","",IF(OR(E21&lt;Settings!$B$12,E21&gt;Settings!$B$13),"Rating outside band",IF(AND(F21&lt;&gt;"",F21&gt;=Settings!$B$14),"DUPR over cap",IF(G21&lt;&gt;"Y","Needs Court Reserve account","OK"))))</x:f>
      </x:c>
    </x:row>
    <x:row r="22" ht="15" hidden="0">
      <x:c r="A22" s="3"/>
      <x:c r="B22" s="3"/>
      <x:c r="C22" s="3"/>
      <x:c r="D22" s="3"/>
      <x:c r="E22" s="3"/>
      <x:c r="F22" s="3"/>
      <x:c r="G22" s="3"/>
      <x:c r="H22" s="3"/>
      <x:c r="I22" s="3"/>
      <x:c r="J22" s="3"/>
      <x:c r="K22" s="2" t="str">
        <x:f aca="0">IF(B22="","",IF(OR(E22&lt;Settings!$B$12,E22&gt;Settings!$B$13),"Rating outside band",IF(AND(F22&lt;&gt;"",F22&gt;=Settings!$B$14),"DUPR over cap",IF(G22&lt;&gt;"Y","Needs Court Reserve account","OK"))))</x:f>
      </x:c>
    </x:row>
    <x:row r="23" ht="15" hidden="0">
      <x:c r="A23" s="3"/>
      <x:c r="B23" s="3"/>
      <x:c r="C23" s="3"/>
      <x:c r="D23" s="3"/>
      <x:c r="E23" s="3"/>
      <x:c r="F23" s="3"/>
      <x:c r="G23" s="3"/>
      <x:c r="H23" s="3"/>
      <x:c r="I23" s="3"/>
      <x:c r="J23" s="3"/>
      <x:c r="K23" s="2" t="str">
        <x:f aca="0">IF(B23="","",IF(OR(E23&lt;Settings!$B$12,E23&gt;Settings!$B$13),"Rating outside band",IF(AND(F23&lt;&gt;"",F23&gt;=Settings!$B$14),"DUPR over cap",IF(G23&lt;&gt;"Y","Needs Court Reserve account","OK"))))</x:f>
      </x:c>
    </x:row>
    <x:row r="24" ht="15" hidden="0">
      <x:c r="A24" s="3"/>
      <x:c r="B24" s="3"/>
      <x:c r="C24" s="3"/>
      <x:c r="D24" s="3"/>
      <x:c r="E24" s="3"/>
      <x:c r="F24" s="3"/>
      <x:c r="G24" s="3"/>
      <x:c r="H24" s="3"/>
      <x:c r="I24" s="3"/>
      <x:c r="J24" s="3"/>
      <x:c r="K24" s="2" t="str">
        <x:f aca="0">IF(B24="","",IF(OR(E24&lt;Settings!$B$12,E24&gt;Settings!$B$13),"Rating outside band",IF(AND(F24&lt;&gt;"",F24&gt;=Settings!$B$14),"DUPR over cap",IF(G24&lt;&gt;"Y","Needs Court Reserve account","OK"))))</x:f>
      </x:c>
    </x:row>
    <x:row r="25" ht="15" hidden="0">
      <x:c r="A25" s="3"/>
      <x:c r="B25" s="3"/>
      <x:c r="C25" s="3"/>
      <x:c r="D25" s="3"/>
      <x:c r="E25" s="3"/>
      <x:c r="F25" s="3"/>
      <x:c r="G25" s="3"/>
      <x:c r="H25" s="3"/>
      <x:c r="I25" s="3"/>
      <x:c r="J25" s="3"/>
      <x:c r="K25" s="2" t="str">
        <x:f aca="0">IF(B25="","",IF(OR(E25&lt;Settings!$B$12,E25&gt;Settings!$B$13),"Rating outside band",IF(AND(F25&lt;&gt;"",F25&gt;=Settings!$B$14),"DUPR over cap",IF(G25&lt;&gt;"Y","Needs Court Reserve account","OK"))))</x:f>
      </x:c>
    </x:row>
    <x:row r="26" ht="15" hidden="0">
      <x:c r="A26" s="3"/>
      <x:c r="B26" s="3"/>
      <x:c r="C26" s="3"/>
      <x:c r="D26" s="3"/>
      <x:c r="E26" s="3"/>
      <x:c r="F26" s="3"/>
      <x:c r="G26" s="3"/>
      <x:c r="H26" s="3"/>
      <x:c r="I26" s="3"/>
      <x:c r="J26" s="3"/>
      <x:c r="K26" s="2" t="str">
        <x:f aca="0">IF(B26="","",IF(OR(E26&lt;Settings!$B$12,E26&gt;Settings!$B$13),"Rating outside band",IF(AND(F26&lt;&gt;"",F26&gt;=Settings!$B$14),"DUPR over cap",IF(G26&lt;&gt;"Y","Needs Court Reserve account","OK"))))</x:f>
      </x:c>
    </x:row>
    <x:row r="27" ht="15" hidden="0">
      <x:c r="A27" s="3"/>
      <x:c r="B27" s="3"/>
      <x:c r="C27" s="3"/>
      <x:c r="D27" s="3"/>
      <x:c r="E27" s="3"/>
      <x:c r="F27" s="3"/>
      <x:c r="G27" s="3"/>
      <x:c r="H27" s="3"/>
      <x:c r="I27" s="3"/>
      <x:c r="J27" s="3"/>
      <x:c r="K27" s="2" t="str">
        <x:f aca="0">IF(B27="","",IF(OR(E27&lt;Settings!$B$12,E27&gt;Settings!$B$13),"Rating outside band",IF(AND(F27&lt;&gt;"",F27&gt;=Settings!$B$14),"DUPR over cap",IF(G27&lt;&gt;"Y","Needs Court Reserve account","OK"))))</x:f>
      </x:c>
    </x:row>
    <x:row r="28" ht="15" hidden="0">
      <x:c r="A28" s="3"/>
      <x:c r="B28" s="3"/>
      <x:c r="C28" s="3"/>
      <x:c r="D28" s="3"/>
      <x:c r="E28" s="3"/>
      <x:c r="F28" s="3"/>
      <x:c r="G28" s="3"/>
      <x:c r="H28" s="3"/>
      <x:c r="I28" s="3"/>
      <x:c r="J28" s="3"/>
      <x:c r="K28" s="2" t="str">
        <x:f aca="0">IF(B28="","",IF(OR(E28&lt;Settings!$B$12,E28&gt;Settings!$B$13),"Rating outside band",IF(AND(F28&lt;&gt;"",F28&gt;=Settings!$B$14),"DUPR over cap",IF(G28&lt;&gt;"Y","Needs Court Reserve account","OK"))))</x:f>
      </x:c>
    </x:row>
    <x:row r="29" ht="15" hidden="0">
      <x:c r="A29" s="3"/>
      <x:c r="B29" s="3"/>
      <x:c r="C29" s="3"/>
      <x:c r="D29" s="3"/>
      <x:c r="E29" s="3"/>
      <x:c r="F29" s="3"/>
      <x:c r="G29" s="3"/>
      <x:c r="H29" s="3"/>
      <x:c r="I29" s="3"/>
      <x:c r="J29" s="3"/>
      <x:c r="K29" s="2" t="str">
        <x:f aca="0">IF(B29="","",IF(OR(E29&lt;Settings!$B$12,E29&gt;Settings!$B$13),"Rating outside band",IF(AND(F29&lt;&gt;"",F29&gt;=Settings!$B$14),"DUPR over cap",IF(G29&lt;&gt;"Y","Needs Court Reserve account","OK"))))</x:f>
      </x:c>
    </x:row>
    <x:row r="30" ht="15" hidden="0">
      <x:c r="A30" s="3"/>
      <x:c r="B30" s="3"/>
      <x:c r="C30" s="3"/>
      <x:c r="D30" s="3"/>
      <x:c r="E30" s="3"/>
      <x:c r="F30" s="3"/>
      <x:c r="G30" s="3"/>
      <x:c r="H30" s="3"/>
      <x:c r="I30" s="3"/>
      <x:c r="J30" s="3"/>
      <x:c r="K30" s="2" t="str">
        <x:f aca="0">IF(B30="","",IF(OR(E30&lt;Settings!$B$12,E30&gt;Settings!$B$13),"Rating outside band",IF(AND(F30&lt;&gt;"",F30&gt;=Settings!$B$14),"DUPR over cap",IF(G30&lt;&gt;"Y","Needs Court Reserve account","OK"))))</x:f>
      </x:c>
    </x:row>
    <x:row r="31" ht="15" hidden="0">
      <x:c r="A31" s="3"/>
      <x:c r="B31" s="3"/>
      <x:c r="C31" s="3"/>
      <x:c r="D31" s="3"/>
      <x:c r="E31" s="3"/>
      <x:c r="F31" s="3"/>
      <x:c r="G31" s="3"/>
      <x:c r="H31" s="3"/>
      <x:c r="I31" s="3"/>
      <x:c r="J31" s="3"/>
      <x:c r="K31" s="2" t="str">
        <x:f aca="0">IF(B31="","",IF(OR(E31&lt;Settings!$B$12,E31&gt;Settings!$B$13),"Rating outside band",IF(AND(F31&lt;&gt;"",F31&gt;=Settings!$B$14),"DUPR over cap",IF(G31&lt;&gt;"Y","Needs Court Reserve account","OK"))))</x:f>
      </x:c>
    </x:row>
    <x:row r="32" ht="15" hidden="0">
      <x:c r="A32" s="3"/>
      <x:c r="B32" s="3"/>
      <x:c r="C32" s="3"/>
      <x:c r="D32" s="3"/>
      <x:c r="E32" s="3"/>
      <x:c r="F32" s="3"/>
      <x:c r="G32" s="3"/>
      <x:c r="H32" s="3"/>
      <x:c r="I32" s="3"/>
      <x:c r="J32" s="3"/>
      <x:c r="K32" s="2" t="str">
        <x:f aca="0">IF(B32="","",IF(OR(E32&lt;Settings!$B$12,E32&gt;Settings!$B$13),"Rating outside band",IF(AND(F32&lt;&gt;"",F32&gt;=Settings!$B$14),"DUPR over cap",IF(G32&lt;&gt;"Y","Needs Court Reserve account","OK"))))</x:f>
      </x:c>
    </x:row>
    <x:row r="33" ht="15" hidden="0">
      <x:c r="A33" s="3"/>
      <x:c r="B33" s="3"/>
      <x:c r="C33" s="3"/>
      <x:c r="D33" s="3"/>
      <x:c r="E33" s="3"/>
      <x:c r="F33" s="3"/>
      <x:c r="G33" s="3"/>
      <x:c r="H33" s="3"/>
      <x:c r="I33" s="3"/>
      <x:c r="J33" s="3"/>
      <x:c r="K33" s="2" t="str">
        <x:f aca="0">IF(B33="","",IF(OR(E33&lt;Settings!$B$12,E33&gt;Settings!$B$13),"Rating outside band",IF(AND(F33&lt;&gt;"",F33&gt;=Settings!$B$14),"DUPR over cap",IF(G33&lt;&gt;"Y","Needs Court Reserve account","OK"))))</x:f>
      </x:c>
    </x:row>
    <x:row r="34" ht="15" hidden="0">
      <x:c r="A34" s="3"/>
      <x:c r="B34" s="3"/>
      <x:c r="C34" s="3"/>
      <x:c r="D34" s="3"/>
      <x:c r="E34" s="3"/>
      <x:c r="F34" s="3"/>
      <x:c r="G34" s="3"/>
      <x:c r="H34" s="3"/>
      <x:c r="I34" s="3"/>
      <x:c r="J34" s="3"/>
      <x:c r="K34" s="2" t="str">
        <x:f aca="0">IF(B34="","",IF(OR(E34&lt;Settings!$B$12,E34&gt;Settings!$B$13),"Rating outside band",IF(AND(F34&lt;&gt;"",F34&gt;=Settings!$B$14),"DUPR over cap",IF(G34&lt;&gt;"Y","Needs Court Reserve account","OK"))))</x:f>
      </x:c>
    </x:row>
    <x:row r="35" ht="15" hidden="0">
      <x:c r="A35" s="3"/>
      <x:c r="B35" s="3"/>
      <x:c r="C35" s="3"/>
      <x:c r="D35" s="3"/>
      <x:c r="E35" s="3"/>
      <x:c r="F35" s="3"/>
      <x:c r="G35" s="3"/>
      <x:c r="H35" s="3"/>
      <x:c r="I35" s="3"/>
      <x:c r="J35" s="3"/>
      <x:c r="K35" s="2" t="str">
        <x:f aca="0">IF(B35="","",IF(OR(E35&lt;Settings!$B$12,E35&gt;Settings!$B$13),"Rating outside band",IF(AND(F35&lt;&gt;"",F35&gt;=Settings!$B$14),"DUPR over cap",IF(G35&lt;&gt;"Y","Needs Court Reserve account","OK"))))</x:f>
      </x:c>
    </x:row>
    <x:row r="36" ht="15" hidden="0">
      <x:c r="A36" s="3"/>
      <x:c r="B36" s="3"/>
      <x:c r="C36" s="3"/>
      <x:c r="D36" s="3"/>
      <x:c r="E36" s="3"/>
      <x:c r="F36" s="3"/>
      <x:c r="G36" s="3"/>
      <x:c r="H36" s="3"/>
      <x:c r="I36" s="3"/>
      <x:c r="J36" s="3"/>
      <x:c r="K36" s="2" t="str">
        <x:f aca="0">IF(B36="","",IF(OR(E36&lt;Settings!$B$12,E36&gt;Settings!$B$13),"Rating outside band",IF(AND(F36&lt;&gt;"",F36&gt;=Settings!$B$14),"DUPR over cap",IF(G36&lt;&gt;"Y","Needs Court Reserve account","OK"))))</x:f>
      </x:c>
    </x:row>
    <x:row r="37" ht="15" hidden="0">
      <x:c r="A37" s="3"/>
      <x:c r="B37" s="3"/>
      <x:c r="C37" s="3"/>
      <x:c r="D37" s="3"/>
      <x:c r="E37" s="3"/>
      <x:c r="F37" s="3"/>
      <x:c r="G37" s="3"/>
      <x:c r="H37" s="3"/>
      <x:c r="I37" s="3"/>
      <x:c r="J37" s="3"/>
      <x:c r="K37" s="2" t="str">
        <x:f aca="0">IF(B37="","",IF(OR(E37&lt;Settings!$B$12,E37&gt;Settings!$B$13),"Rating outside band",IF(AND(F37&lt;&gt;"",F37&gt;=Settings!$B$14),"DUPR over cap",IF(G37&lt;&gt;"Y","Needs Court Reserve account","OK"))))</x:f>
      </x:c>
    </x:row>
    <x:row r="38" ht="15" hidden="0">
      <x:c r="A38" s="3"/>
      <x:c r="B38" s="3"/>
      <x:c r="C38" s="3"/>
      <x:c r="D38" s="3"/>
      <x:c r="E38" s="3"/>
      <x:c r="F38" s="3"/>
      <x:c r="G38" s="3"/>
      <x:c r="H38" s="3"/>
      <x:c r="I38" s="3"/>
      <x:c r="J38" s="3"/>
      <x:c r="K38" s="2" t="str">
        <x:f aca="0">IF(B38="","",IF(OR(E38&lt;Settings!$B$12,E38&gt;Settings!$B$13),"Rating outside band",IF(AND(F38&lt;&gt;"",F38&gt;=Settings!$B$14),"DUPR over cap",IF(G38&lt;&gt;"Y","Needs Court Reserve account","OK"))))</x:f>
      </x:c>
    </x:row>
    <x:row r="39" ht="15" hidden="0">
      <x:c r="A39" s="3"/>
      <x:c r="B39" s="3"/>
      <x:c r="C39" s="3"/>
      <x:c r="D39" s="3"/>
      <x:c r="E39" s="3"/>
      <x:c r="F39" s="3"/>
      <x:c r="G39" s="3"/>
      <x:c r="H39" s="3"/>
      <x:c r="I39" s="3"/>
      <x:c r="J39" s="3"/>
      <x:c r="K39" s="2" t="str">
        <x:f aca="0">IF(B39="","",IF(OR(E39&lt;Settings!$B$12,E39&gt;Settings!$B$13),"Rating outside band",IF(AND(F39&lt;&gt;"",F39&gt;=Settings!$B$14),"DUPR over cap",IF(G39&lt;&gt;"Y","Needs Court Reserve account","OK"))))</x:f>
      </x:c>
    </x:row>
    <x:row r="40" ht="15" hidden="0">
      <x:c r="A40" s="3"/>
      <x:c r="B40" s="3"/>
      <x:c r="C40" s="3"/>
      <x:c r="D40" s="3"/>
      <x:c r="E40" s="3"/>
      <x:c r="F40" s="3"/>
      <x:c r="G40" s="3"/>
      <x:c r="H40" s="3"/>
      <x:c r="I40" s="3"/>
      <x:c r="J40" s="3"/>
      <x:c r="K40" s="2" t="str">
        <x:f aca="0">IF(B40="","",IF(OR(E40&lt;Settings!$B$12,E40&gt;Settings!$B$13),"Rating outside band",IF(AND(F40&lt;&gt;"",F40&gt;=Settings!$B$14),"DUPR over cap",IF(G40&lt;&gt;"Y","Needs Court Reserve account","OK"))))</x:f>
      </x:c>
    </x:row>
    <x:row r="41" ht="15" hidden="0">
      <x:c r="A41" s="3"/>
      <x:c r="B41" s="3"/>
      <x:c r="C41" s="3"/>
      <x:c r="D41" s="3"/>
      <x:c r="E41" s="3"/>
      <x:c r="F41" s="3"/>
      <x:c r="G41" s="3"/>
      <x:c r="H41" s="3"/>
      <x:c r="I41" s="3"/>
      <x:c r="J41" s="3"/>
      <x:c r="K41" s="2" t="str">
        <x:f aca="0">IF(B41="","",IF(OR(E41&lt;Settings!$B$12,E41&gt;Settings!$B$13),"Rating outside band",IF(AND(F41&lt;&gt;"",F41&gt;=Settings!$B$14),"DUPR over cap",IF(G41&lt;&gt;"Y","Needs Court Reserve account","OK"))))</x:f>
      </x:c>
    </x:row>
    <x:row r="42" ht="15" hidden="0">
      <x:c r="A42" s="3"/>
      <x:c r="B42" s="3"/>
      <x:c r="C42" s="3"/>
      <x:c r="D42" s="3"/>
      <x:c r="E42" s="3"/>
      <x:c r="F42" s="3"/>
      <x:c r="G42" s="3"/>
      <x:c r="H42" s="3"/>
      <x:c r="I42" s="3"/>
      <x:c r="J42" s="3"/>
      <x:c r="K42" s="2" t="str">
        <x:f aca="0">IF(B42="","",IF(OR(E42&lt;Settings!$B$12,E42&gt;Settings!$B$13),"Rating outside band",IF(AND(F42&lt;&gt;"",F42&gt;=Settings!$B$14),"DUPR over cap",IF(G42&lt;&gt;"Y","Needs Court Reserve account","OK"))))</x:f>
      </x:c>
    </x:row>
    <x:row r="43" ht="15" hidden="0">
      <x:c r="A43" s="3"/>
      <x:c r="B43" s="3"/>
      <x:c r="C43" s="3"/>
      <x:c r="D43" s="3"/>
      <x:c r="E43" s="3"/>
      <x:c r="F43" s="3"/>
      <x:c r="G43" s="3"/>
      <x:c r="H43" s="3"/>
      <x:c r="I43" s="3"/>
      <x:c r="J43" s="3"/>
      <x:c r="K43" s="2" t="str">
        <x:f aca="0">IF(B43="","",IF(OR(E43&lt;Settings!$B$12,E43&gt;Settings!$B$13),"Rating outside band",IF(AND(F43&lt;&gt;"",F43&gt;=Settings!$B$14),"DUPR over cap",IF(G43&lt;&gt;"Y","Needs Court Reserve account","OK"))))</x:f>
      </x:c>
    </x:row>
    <x:row r="44" ht="15" hidden="0">
      <x:c r="A44" s="3"/>
      <x:c r="B44" s="3"/>
      <x:c r="C44" s="3"/>
      <x:c r="D44" s="3"/>
      <x:c r="E44" s="3"/>
      <x:c r="F44" s="3"/>
      <x:c r="G44" s="3"/>
      <x:c r="H44" s="3"/>
      <x:c r="I44" s="3"/>
      <x:c r="J44" s="3"/>
      <x:c r="K44" s="2" t="str">
        <x:f aca="0">IF(B44="","",IF(OR(E44&lt;Settings!$B$12,E44&gt;Settings!$B$13),"Rating outside band",IF(AND(F44&lt;&gt;"",F44&gt;=Settings!$B$14),"DUPR over cap",IF(G44&lt;&gt;"Y","Needs Court Reserve account","OK"))))</x:f>
      </x:c>
    </x:row>
    <x:row r="45" ht="15" hidden="0">
      <x:c r="A45" s="3"/>
      <x:c r="B45" s="3"/>
      <x:c r="C45" s="3"/>
      <x:c r="D45" s="3"/>
      <x:c r="E45" s="3"/>
      <x:c r="F45" s="3"/>
      <x:c r="G45" s="3"/>
      <x:c r="H45" s="3"/>
      <x:c r="I45" s="3"/>
      <x:c r="J45" s="3"/>
      <x:c r="K45" s="2" t="str">
        <x:f aca="0">IF(B45="","",IF(OR(E45&lt;Settings!$B$12,E45&gt;Settings!$B$13),"Rating outside band",IF(AND(F45&lt;&gt;"",F45&gt;=Settings!$B$14),"DUPR over cap",IF(G45&lt;&gt;"Y","Needs Court Reserve account","OK"))))</x:f>
      </x:c>
    </x:row>
    <x:row r="46" ht="15" hidden="0">
      <x:c r="A46" s="3"/>
      <x:c r="B46" s="3"/>
      <x:c r="C46" s="3"/>
      <x:c r="D46" s="3"/>
      <x:c r="E46" s="3"/>
      <x:c r="F46" s="3"/>
      <x:c r="G46" s="3"/>
      <x:c r="H46" s="3"/>
      <x:c r="I46" s="3"/>
      <x:c r="J46" s="3"/>
      <x:c r="K46" s="2" t="str">
        <x:f aca="0">IF(B46="","",IF(OR(E46&lt;Settings!$B$12,E46&gt;Settings!$B$13),"Rating outside band",IF(AND(F46&lt;&gt;"",F46&gt;=Settings!$B$14),"DUPR over cap",IF(G46&lt;&gt;"Y","Needs Court Reserve account","OK"))))</x:f>
      </x:c>
    </x:row>
  </x:sheetData>
  <x:dataValidations count="4">
    <x:dataValidation type="list" errorStyle="stop" operator="between" allowBlank="1" showDropDown="0" showInputMessage="0" showErrorMessage="0" sqref="C5:C46">
      <x:formula1>"Y,N"</x:formula1>
      <x:formula2>0</x:formula2>
    </x:dataValidation>
    <x:dataValidation type="list" errorStyle="stop" operator="between" allowBlank="1" showDropDown="0" showInputMessage="0" showErrorMessage="0" sqref="D5:D46">
      <x:formula1>"Woman,Man"</x:formula1>
      <x:formula2>0</x:formula2>
    </x:dataValidation>
    <x:dataValidation type="list" errorStyle="stop" operator="between" allowBlank="1" showDropDown="0" showInputMessage="0" showErrorMessage="0" sqref="G5:G46">
      <x:formula1>"Y,N"</x:formula1>
      <x:formula2>0</x:formula2>
    </x:dataValidation>
    <x:dataValidation type="list" errorStyle="stop" operator="between" allowBlank="1" showDropDown="0" showInputMessage="0" showErrorMessage="0" sqref="H5:H46">
      <x:formula1>"Y,N"</x:formula1>
      <x:formula2>0</x:formula2>
    </x:dataValidation>
  </x:dataValidations>
  <x:pageMargins left="0.7" right="0.7" top="0.75" bottom="0.75" header="0.3" footer="0.3"/>
</x:worksheet>
</file>

<file path=xl/worksheets/sheet5.xml><?xml version="1.0" encoding="utf-8"?>
<x:worksheet xmlns:x="http://schemas.openxmlformats.org/spreadsheetml/2006/main">
  <x:sheetViews>
    <x:sheetView showGridLines="1" workbookViewId="0">
      <x:pane ySplit="4" topLeftCell="A5" activePane="bottomLeft" state="frozen"/>
    </x:sheetView>
  </x:sheetViews>
  <x:sheetFormatPr defaultColWidth="8.6796875" defaultRowHeight="15"/>
  <x:cols>
    <x:col min="1" max="1" width="24" hidden="0" customWidth="1"/>
    <x:col min="2" max="2" width="12" hidden="0" customWidth="1"/>
    <x:col min="3" max="3" width="10" hidden="0" customWidth="1"/>
    <x:col min="4" max="4" width="13" hidden="0" customWidth="1"/>
    <x:col min="5" max="6" width="15" hidden="0" customWidth="1"/>
    <x:col min="7" max="7" width="24" hidden="0" customWidth="1"/>
  </x:cols>
  <x:sheetData>
    <x:row r="1" ht="17.350000381469727" hidden="0">
      <x:c r="A1" s="1" t="s">
        <x:v>47</x:v>
      </x:c>
    </x:row>
    <x:row r="2" ht="15" hidden="0">
      <x:c r="A2" s="2" t="s">
        <x:v>48</x:v>
      </x:c>
    </x:row>
    <x:row r="4" ht="31.5" hidden="0" customHeight="1">
      <x:c r="A4" s="4" t="s">
        <x:v>49</x:v>
      </x:c>
      <x:c r="B4" s="4" t="s">
        <x:v>32</x:v>
      </x:c>
      <x:c r="C4" s="4" t="s">
        <x:v>33</x:v>
      </x:c>
      <x:c r="D4" s="4" t="s">
        <x:v>34</x:v>
      </x:c>
      <x:c r="E4" s="4" t="s">
        <x:v>35</x:v>
      </x:c>
      <x:c r="F4" s="4" t="s">
        <x:v>37</x:v>
      </x:c>
      <x:c r="G4" s="4" t="s">
        <x:v>50</x:v>
      </x:c>
    </x:row>
    <x:row r="5" ht="15" hidden="0">
      <x:c r="A5" s="6" t="s">
        <x:v>40</x:v>
      </x:c>
      <x:c r="B5" s="6" t="str">
        <x:v>Man</x:v>
      </x:c>
      <x:c r="C5" s="6" t="n">
        <x:v>6</x:v>
      </x:c>
      <x:c r="D5" s="6" t="n">
        <x:v>3.88</x:v>
      </x:c>
      <x:c r="E5" s="6" t="str">
        <x:v>Y</x:v>
      </x:c>
      <x:c r="F5" s="6" t="s">
        <x:v>51</x:v>
      </x:c>
      <x:c r="G5" s="2" t="str">
        <x:f aca="0">IF(A5="","",IF(E5&lt;&gt;"Y","Needs Court Reserve account",IF(AND(B5="Man",C5&gt;=Settings!$B$9,C5&lt;=Settings!$B$10,OR(D5="",D5&lt;Settings!$B$11)),"Saturday",IF(AND(C5&gt;=Settings!$B$12,C5&lt;=Settings!$B$13,OR(D5="",D5&lt;Settings!$B$14)),"Sunday","Not eligible"))))</x:f>
        <x:v>Saturday</x:v>
      </x:c>
    </x:row>
    <x:row r="6" ht="15" hidden="0">
      <x:c r="A6" s="3"/>
      <x:c r="B6" s="3"/>
      <x:c r="C6" s="3"/>
      <x:c r="D6" s="3"/>
      <x:c r="E6" s="3"/>
      <x:c r="F6" s="3"/>
      <x:c r="G6" s="2" t="str">
        <x:f aca="0">IF(A6="","",IF(E6&lt;&gt;"Y","Needs Court Reserve account",IF(AND(B6="Man",C6&gt;=Settings!$B$9,C6&lt;=Settings!$B$10,OR(D6="",D6&lt;Settings!$B$11)),"Saturday",IF(AND(C6&gt;=Settings!$B$12,C6&lt;=Settings!$B$13,OR(D6="",D6&lt;Settings!$B$14)),"Sunday","Not eligible"))))</x:f>
      </x:c>
    </x:row>
    <x:row r="7" ht="15" hidden="0">
      <x:c r="A7" s="3"/>
      <x:c r="B7" s="3"/>
      <x:c r="C7" s="3"/>
      <x:c r="D7" s="3"/>
      <x:c r="E7" s="3"/>
      <x:c r="F7" s="3"/>
      <x:c r="G7" s="2" t="str">
        <x:f aca="0">IF(A7="","",IF(E7&lt;&gt;"Y","Needs Court Reserve account",IF(AND(B7="Man",C7&gt;=Settings!$B$9,C7&lt;=Settings!$B$10,OR(D7="",D7&lt;Settings!$B$11)),"Saturday",IF(AND(C7&gt;=Settings!$B$12,C7&lt;=Settings!$B$13,OR(D7="",D7&lt;Settings!$B$14)),"Sunday","Not eligible"))))</x:f>
      </x:c>
    </x:row>
    <x:row r="8" ht="15" hidden="0">
      <x:c r="A8" s="3"/>
      <x:c r="B8" s="3"/>
      <x:c r="C8" s="3"/>
      <x:c r="D8" s="3"/>
      <x:c r="E8" s="3"/>
      <x:c r="F8" s="3"/>
      <x:c r="G8" s="2" t="str">
        <x:f aca="0">IF(A8="","",IF(E8&lt;&gt;"Y","Needs Court Reserve account",IF(AND(B8="Man",C8&gt;=Settings!$B$9,C8&lt;=Settings!$B$10,OR(D8="",D8&lt;Settings!$B$11)),"Saturday",IF(AND(C8&gt;=Settings!$B$12,C8&lt;=Settings!$B$13,OR(D8="",D8&lt;Settings!$B$14)),"Sunday","Not eligible"))))</x:f>
      </x:c>
    </x:row>
    <x:row r="9" ht="15" hidden="0">
      <x:c r="A9" s="3"/>
      <x:c r="B9" s="3"/>
      <x:c r="C9" s="3"/>
      <x:c r="D9" s="3"/>
      <x:c r="E9" s="3"/>
      <x:c r="F9" s="3"/>
      <x:c r="G9" s="2" t="str">
        <x:f aca="0">IF(A9="","",IF(E9&lt;&gt;"Y","Needs Court Reserve account",IF(AND(B9="Man",C9&gt;=Settings!$B$9,C9&lt;=Settings!$B$10,OR(D9="",D9&lt;Settings!$B$11)),"Saturday",IF(AND(C9&gt;=Settings!$B$12,C9&lt;=Settings!$B$13,OR(D9="",D9&lt;Settings!$B$14)),"Sunday","Not eligible"))))</x:f>
      </x:c>
    </x:row>
    <x:row r="10" ht="15" hidden="0">
      <x:c r="A10" s="3"/>
      <x:c r="B10" s="3"/>
      <x:c r="C10" s="3"/>
      <x:c r="D10" s="3"/>
      <x:c r="E10" s="3"/>
      <x:c r="F10" s="3"/>
      <x:c r="G10" s="2" t="str">
        <x:f aca="0">IF(A10="","",IF(E10&lt;&gt;"Y","Needs Court Reserve account",IF(AND(B10="Man",C10&gt;=Settings!$B$9,C10&lt;=Settings!$B$10,OR(D10="",D10&lt;Settings!$B$11)),"Saturday",IF(AND(C10&gt;=Settings!$B$12,C10&lt;=Settings!$B$13,OR(D10="",D10&lt;Settings!$B$14)),"Sunday","Not eligible"))))</x:f>
      </x:c>
    </x:row>
    <x:row r="11" ht="15" hidden="0">
      <x:c r="A11" s="3"/>
      <x:c r="B11" s="3"/>
      <x:c r="C11" s="3"/>
      <x:c r="D11" s="3"/>
      <x:c r="E11" s="3"/>
      <x:c r="F11" s="3"/>
      <x:c r="G11" s="2" t="str">
        <x:f aca="0">IF(A11="","",IF(E11&lt;&gt;"Y","Needs Court Reserve account",IF(AND(B11="Man",C11&gt;=Settings!$B$9,C11&lt;=Settings!$B$10,OR(D11="",D11&lt;Settings!$B$11)),"Saturday",IF(AND(C11&gt;=Settings!$B$12,C11&lt;=Settings!$B$13,OR(D11="",D11&lt;Settings!$B$14)),"Sunday","Not eligible"))))</x:f>
      </x:c>
    </x:row>
    <x:row r="12" ht="15" hidden="0">
      <x:c r="A12" s="3"/>
      <x:c r="B12" s="3"/>
      <x:c r="C12" s="3"/>
      <x:c r="D12" s="3"/>
      <x:c r="E12" s="3"/>
      <x:c r="F12" s="3"/>
      <x:c r="G12" s="2" t="str">
        <x:f aca="0">IF(A12="","",IF(E12&lt;&gt;"Y","Needs Court Reserve account",IF(AND(B12="Man",C12&gt;=Settings!$B$9,C12&lt;=Settings!$B$10,OR(D12="",D12&lt;Settings!$B$11)),"Saturday",IF(AND(C12&gt;=Settings!$B$12,C12&lt;=Settings!$B$13,OR(D12="",D12&lt;Settings!$B$14)),"Sunday","Not eligible"))))</x:f>
      </x:c>
    </x:row>
    <x:row r="13" ht="15" hidden="0">
      <x:c r="A13" s="3"/>
      <x:c r="B13" s="3"/>
      <x:c r="C13" s="3"/>
      <x:c r="D13" s="3"/>
      <x:c r="E13" s="3"/>
      <x:c r="F13" s="3"/>
      <x:c r="G13" s="2" t="str">
        <x:f aca="0">IF(A13="","",IF(E13&lt;&gt;"Y","Needs Court Reserve account",IF(AND(B13="Man",C13&gt;=Settings!$B$9,C13&lt;=Settings!$B$10,OR(D13="",D13&lt;Settings!$B$11)),"Saturday",IF(AND(C13&gt;=Settings!$B$12,C13&lt;=Settings!$B$13,OR(D13="",D13&lt;Settings!$B$14)),"Sunday","Not eligible"))))</x:f>
      </x:c>
    </x:row>
    <x:row r="14" ht="15" hidden="0">
      <x:c r="A14" s="3"/>
      <x:c r="B14" s="3"/>
      <x:c r="C14" s="3"/>
      <x:c r="D14" s="3"/>
      <x:c r="E14" s="3"/>
      <x:c r="F14" s="3"/>
      <x:c r="G14" s="2" t="str">
        <x:f aca="0">IF(A14="","",IF(E14&lt;&gt;"Y","Needs Court Reserve account",IF(AND(B14="Man",C14&gt;=Settings!$B$9,C14&lt;=Settings!$B$10,OR(D14="",D14&lt;Settings!$B$11)),"Saturday",IF(AND(C14&gt;=Settings!$B$12,C14&lt;=Settings!$B$13,OR(D14="",D14&lt;Settings!$B$14)),"Sunday","Not eligible"))))</x:f>
      </x:c>
    </x:row>
    <x:row r="15" ht="15" hidden="0">
      <x:c r="A15" s="3"/>
      <x:c r="B15" s="3"/>
      <x:c r="C15" s="3"/>
      <x:c r="D15" s="3"/>
      <x:c r="E15" s="3"/>
      <x:c r="F15" s="3"/>
      <x:c r="G15" s="2" t="str">
        <x:f aca="0">IF(A15="","",IF(E15&lt;&gt;"Y","Needs Court Reserve account",IF(AND(B15="Man",C15&gt;=Settings!$B$9,C15&lt;=Settings!$B$10,OR(D15="",D15&lt;Settings!$B$11)),"Saturday",IF(AND(C15&gt;=Settings!$B$12,C15&lt;=Settings!$B$13,OR(D15="",D15&lt;Settings!$B$14)),"Sunday","Not eligible"))))</x:f>
      </x:c>
    </x:row>
    <x:row r="16" ht="15" hidden="0">
      <x:c r="A16" s="3"/>
      <x:c r="B16" s="3"/>
      <x:c r="C16" s="3"/>
      <x:c r="D16" s="3"/>
      <x:c r="E16" s="3"/>
      <x:c r="F16" s="3"/>
      <x:c r="G16" s="2" t="str">
        <x:f aca="0">IF(A16="","",IF(E16&lt;&gt;"Y","Needs Court Reserve account",IF(AND(B16="Man",C16&gt;=Settings!$B$9,C16&lt;=Settings!$B$10,OR(D16="",D16&lt;Settings!$B$11)),"Saturday",IF(AND(C16&gt;=Settings!$B$12,C16&lt;=Settings!$B$13,OR(D16="",D16&lt;Settings!$B$14)),"Sunday","Not eligible"))))</x:f>
      </x:c>
    </x:row>
    <x:row r="17" ht="15" hidden="0">
      <x:c r="A17" s="3"/>
      <x:c r="B17" s="3"/>
      <x:c r="C17" s="3"/>
      <x:c r="D17" s="3"/>
      <x:c r="E17" s="3"/>
      <x:c r="F17" s="3"/>
      <x:c r="G17" s="2" t="str">
        <x:f aca="0">IF(A17="","",IF(E17&lt;&gt;"Y","Needs Court Reserve account",IF(AND(B17="Man",C17&gt;=Settings!$B$9,C17&lt;=Settings!$B$10,OR(D17="",D17&lt;Settings!$B$11)),"Saturday",IF(AND(C17&gt;=Settings!$B$12,C17&lt;=Settings!$B$13,OR(D17="",D17&lt;Settings!$B$14)),"Sunday","Not eligible"))))</x:f>
      </x:c>
    </x:row>
    <x:row r="18" ht="15" hidden="0">
      <x:c r="A18" s="3"/>
      <x:c r="B18" s="3"/>
      <x:c r="C18" s="3"/>
      <x:c r="D18" s="3"/>
      <x:c r="E18" s="3"/>
      <x:c r="F18" s="3"/>
      <x:c r="G18" s="2" t="str">
        <x:f aca="0">IF(A18="","",IF(E18&lt;&gt;"Y","Needs Court Reserve account",IF(AND(B18="Man",C18&gt;=Settings!$B$9,C18&lt;=Settings!$B$10,OR(D18="",D18&lt;Settings!$B$11)),"Saturday",IF(AND(C18&gt;=Settings!$B$12,C18&lt;=Settings!$B$13,OR(D18="",D18&lt;Settings!$B$14)),"Sunday","Not eligible"))))</x:f>
      </x:c>
    </x:row>
    <x:row r="19" ht="15" hidden="0">
      <x:c r="A19" s="3"/>
      <x:c r="B19" s="3"/>
      <x:c r="C19" s="3"/>
      <x:c r="D19" s="3"/>
      <x:c r="E19" s="3"/>
      <x:c r="F19" s="3"/>
      <x:c r="G19" s="2" t="str">
        <x:f aca="0">IF(A19="","",IF(E19&lt;&gt;"Y","Needs Court Reserve account",IF(AND(B19="Man",C19&gt;=Settings!$B$9,C19&lt;=Settings!$B$10,OR(D19="",D19&lt;Settings!$B$11)),"Saturday",IF(AND(C19&gt;=Settings!$B$12,C19&lt;=Settings!$B$13,OR(D19="",D19&lt;Settings!$B$14)),"Sunday","Not eligible"))))</x:f>
      </x:c>
    </x:row>
    <x:row r="20" ht="15" hidden="0">
      <x:c r="A20" s="3"/>
      <x:c r="B20" s="3"/>
      <x:c r="C20" s="3"/>
      <x:c r="D20" s="3"/>
      <x:c r="E20" s="3"/>
      <x:c r="F20" s="3"/>
      <x:c r="G20" s="2" t="str">
        <x:f aca="0">IF(A20="","",IF(E20&lt;&gt;"Y","Needs Court Reserve account",IF(AND(B20="Man",C20&gt;=Settings!$B$9,C20&lt;=Settings!$B$10,OR(D20="",D20&lt;Settings!$B$11)),"Saturday",IF(AND(C20&gt;=Settings!$B$12,C20&lt;=Settings!$B$13,OR(D20="",D20&lt;Settings!$B$14)),"Sunday","Not eligible"))))</x:f>
      </x:c>
    </x:row>
    <x:row r="21" ht="15" hidden="0">
      <x:c r="A21" s="3"/>
      <x:c r="B21" s="3"/>
      <x:c r="C21" s="3"/>
      <x:c r="D21" s="3"/>
      <x:c r="E21" s="3"/>
      <x:c r="F21" s="3"/>
      <x:c r="G21" s="2" t="str">
        <x:f aca="0">IF(A21="","",IF(E21&lt;&gt;"Y","Needs Court Reserve account",IF(AND(B21="Man",C21&gt;=Settings!$B$9,C21&lt;=Settings!$B$10,OR(D21="",D21&lt;Settings!$B$11)),"Saturday",IF(AND(C21&gt;=Settings!$B$12,C21&lt;=Settings!$B$13,OR(D21="",D21&lt;Settings!$B$14)),"Sunday","Not eligible"))))</x:f>
      </x:c>
    </x:row>
    <x:row r="22" ht="15" hidden="0">
      <x:c r="A22" s="3"/>
      <x:c r="B22" s="3"/>
      <x:c r="C22" s="3"/>
      <x:c r="D22" s="3"/>
      <x:c r="E22" s="3"/>
      <x:c r="F22" s="3"/>
      <x:c r="G22" s="2" t="str">
        <x:f aca="0">IF(A22="","",IF(E22&lt;&gt;"Y","Needs Court Reserve account",IF(AND(B22="Man",C22&gt;=Settings!$B$9,C22&lt;=Settings!$B$10,OR(D22="",D22&lt;Settings!$B$11)),"Saturday",IF(AND(C22&gt;=Settings!$B$12,C22&lt;=Settings!$B$13,OR(D22="",D22&lt;Settings!$B$14)),"Sunday","Not eligible"))))</x:f>
      </x:c>
    </x:row>
    <x:row r="23" ht="15" hidden="0">
      <x:c r="A23" s="3"/>
      <x:c r="B23" s="3"/>
      <x:c r="C23" s="3"/>
      <x:c r="D23" s="3"/>
      <x:c r="E23" s="3"/>
      <x:c r="F23" s="3"/>
      <x:c r="G23" s="2" t="str">
        <x:f aca="0">IF(A23="","",IF(E23&lt;&gt;"Y","Needs Court Reserve account",IF(AND(B23="Man",C23&gt;=Settings!$B$9,C23&lt;=Settings!$B$10,OR(D23="",D23&lt;Settings!$B$11)),"Saturday",IF(AND(C23&gt;=Settings!$B$12,C23&lt;=Settings!$B$13,OR(D23="",D23&lt;Settings!$B$14)),"Sunday","Not eligible"))))</x:f>
      </x:c>
    </x:row>
    <x:row r="24" ht="15" hidden="0">
      <x:c r="A24" s="3"/>
      <x:c r="B24" s="3"/>
      <x:c r="C24" s="3"/>
      <x:c r="D24" s="3"/>
      <x:c r="E24" s="3"/>
      <x:c r="F24" s="3"/>
      <x:c r="G24" s="2" t="str">
        <x:f aca="0">IF(A24="","",IF(E24&lt;&gt;"Y","Needs Court Reserve account",IF(AND(B24="Man",C24&gt;=Settings!$B$9,C24&lt;=Settings!$B$10,OR(D24="",D24&lt;Settings!$B$11)),"Saturday",IF(AND(C24&gt;=Settings!$B$12,C24&lt;=Settings!$B$13,OR(D24="",D24&lt;Settings!$B$14)),"Sunday","Not eligible"))))</x:f>
      </x:c>
    </x:row>
    <x:row r="25" ht="15" hidden="0">
      <x:c r="A25" s="3"/>
      <x:c r="B25" s="3"/>
      <x:c r="C25" s="3"/>
      <x:c r="D25" s="3"/>
      <x:c r="E25" s="3"/>
      <x:c r="F25" s="3"/>
      <x:c r="G25" s="2" t="str">
        <x:f aca="0">IF(A25="","",IF(E25&lt;&gt;"Y","Needs Court Reserve account",IF(AND(B25="Man",C25&gt;=Settings!$B$9,C25&lt;=Settings!$B$10,OR(D25="",D25&lt;Settings!$B$11)),"Saturday",IF(AND(C25&gt;=Settings!$B$12,C25&lt;=Settings!$B$13,OR(D25="",D25&lt;Settings!$B$14)),"Sunday","Not eligible"))))</x:f>
      </x:c>
    </x:row>
    <x:row r="26" ht="15" hidden="0">
      <x:c r="A26" s="3"/>
      <x:c r="B26" s="3"/>
      <x:c r="C26" s="3"/>
      <x:c r="D26" s="3"/>
      <x:c r="E26" s="3"/>
      <x:c r="F26" s="3"/>
      <x:c r="G26" s="2" t="str">
        <x:f aca="0">IF(A26="","",IF(E26&lt;&gt;"Y","Needs Court Reserve account",IF(AND(B26="Man",C26&gt;=Settings!$B$9,C26&lt;=Settings!$B$10,OR(D26="",D26&lt;Settings!$B$11)),"Saturday",IF(AND(C26&gt;=Settings!$B$12,C26&lt;=Settings!$B$13,OR(D26="",D26&lt;Settings!$B$14)),"Sunday","Not eligible"))))</x:f>
      </x:c>
    </x:row>
    <x:row r="27" ht="15" hidden="0">
      <x:c r="A27" s="3"/>
      <x:c r="B27" s="3"/>
      <x:c r="C27" s="3"/>
      <x:c r="D27" s="3"/>
      <x:c r="E27" s="3"/>
      <x:c r="F27" s="3"/>
      <x:c r="G27" s="2" t="str">
        <x:f aca="0">IF(A27="","",IF(E27&lt;&gt;"Y","Needs Court Reserve account",IF(AND(B27="Man",C27&gt;=Settings!$B$9,C27&lt;=Settings!$B$10,OR(D27="",D27&lt;Settings!$B$11)),"Saturday",IF(AND(C27&gt;=Settings!$B$12,C27&lt;=Settings!$B$13,OR(D27="",D27&lt;Settings!$B$14)),"Sunday","Not eligible"))))</x:f>
      </x:c>
    </x:row>
    <x:row r="28" ht="15" hidden="0">
      <x:c r="A28" s="3"/>
      <x:c r="B28" s="3"/>
      <x:c r="C28" s="3"/>
      <x:c r="D28" s="3"/>
      <x:c r="E28" s="3"/>
      <x:c r="F28" s="3"/>
      <x:c r="G28" s="2" t="str">
        <x:f aca="0">IF(A28="","",IF(E28&lt;&gt;"Y","Needs Court Reserve account",IF(AND(B28="Man",C28&gt;=Settings!$B$9,C28&lt;=Settings!$B$10,OR(D28="",D28&lt;Settings!$B$11)),"Saturday",IF(AND(C28&gt;=Settings!$B$12,C28&lt;=Settings!$B$13,OR(D28="",D28&lt;Settings!$B$14)),"Sunday","Not eligible"))))</x:f>
      </x:c>
    </x:row>
    <x:row r="29" ht="15" hidden="0">
      <x:c r="A29" s="3"/>
      <x:c r="B29" s="3"/>
      <x:c r="C29" s="3"/>
      <x:c r="D29" s="3"/>
      <x:c r="E29" s="3"/>
      <x:c r="F29" s="3"/>
      <x:c r="G29" s="2" t="str">
        <x:f aca="0">IF(A29="","",IF(E29&lt;&gt;"Y","Needs Court Reserve account",IF(AND(B29="Man",C29&gt;=Settings!$B$9,C29&lt;=Settings!$B$10,OR(D29="",D29&lt;Settings!$B$11)),"Saturday",IF(AND(C29&gt;=Settings!$B$12,C29&lt;=Settings!$B$13,OR(D29="",D29&lt;Settings!$B$14)),"Sunday","Not eligible"))))</x:f>
      </x:c>
    </x:row>
    <x:row r="30" ht="15" hidden="0">
      <x:c r="A30" s="3"/>
      <x:c r="B30" s="3"/>
      <x:c r="C30" s="3"/>
      <x:c r="D30" s="3"/>
      <x:c r="E30" s="3"/>
      <x:c r="F30" s="3"/>
      <x:c r="G30" s="2" t="str">
        <x:f aca="0">IF(A30="","",IF(E30&lt;&gt;"Y","Needs Court Reserve account",IF(AND(B30="Man",C30&gt;=Settings!$B$9,C30&lt;=Settings!$B$10,OR(D30="",D30&lt;Settings!$B$11)),"Saturday",IF(AND(C30&gt;=Settings!$B$12,C30&lt;=Settings!$B$13,OR(D30="",D30&lt;Settings!$B$14)),"Sunday","Not eligible"))))</x:f>
      </x:c>
    </x:row>
    <x:row r="31" ht="15" hidden="0">
      <x:c r="A31" s="3"/>
      <x:c r="B31" s="3"/>
      <x:c r="C31" s="3"/>
      <x:c r="D31" s="3"/>
      <x:c r="E31" s="3"/>
      <x:c r="F31" s="3"/>
      <x:c r="G31" s="2" t="str">
        <x:f aca="0">IF(A31="","",IF(E31&lt;&gt;"Y","Needs Court Reserve account",IF(AND(B31="Man",C31&gt;=Settings!$B$9,C31&lt;=Settings!$B$10,OR(D31="",D31&lt;Settings!$B$11)),"Saturday",IF(AND(C31&gt;=Settings!$B$12,C31&lt;=Settings!$B$13,OR(D31="",D31&lt;Settings!$B$14)),"Sunday","Not eligible"))))</x:f>
      </x:c>
    </x:row>
    <x:row r="32" ht="15" hidden="0">
      <x:c r="A32" s="3"/>
      <x:c r="B32" s="3"/>
      <x:c r="C32" s="3"/>
      <x:c r="D32" s="3"/>
      <x:c r="E32" s="3"/>
      <x:c r="F32" s="3"/>
      <x:c r="G32" s="2" t="str">
        <x:f aca="0">IF(A32="","",IF(E32&lt;&gt;"Y","Needs Court Reserve account",IF(AND(B32="Man",C32&gt;=Settings!$B$9,C32&lt;=Settings!$B$10,OR(D32="",D32&lt;Settings!$B$11)),"Saturday",IF(AND(C32&gt;=Settings!$B$12,C32&lt;=Settings!$B$13,OR(D32="",D32&lt;Settings!$B$14)),"Sunday","Not eligible"))))</x:f>
      </x:c>
    </x:row>
    <x:row r="33" ht="15" hidden="0">
      <x:c r="A33" s="3"/>
      <x:c r="B33" s="3"/>
      <x:c r="C33" s="3"/>
      <x:c r="D33" s="3"/>
      <x:c r="E33" s="3"/>
      <x:c r="F33" s="3"/>
      <x:c r="G33" s="2" t="str">
        <x:f aca="0">IF(A33="","",IF(E33&lt;&gt;"Y","Needs Court Reserve account",IF(AND(B33="Man",C33&gt;=Settings!$B$9,C33&lt;=Settings!$B$10,OR(D33="",D33&lt;Settings!$B$11)),"Saturday",IF(AND(C33&gt;=Settings!$B$12,C33&lt;=Settings!$B$13,OR(D33="",D33&lt;Settings!$B$14)),"Sunday","Not eligible"))))</x:f>
      </x:c>
    </x:row>
    <x:row r="34" ht="15" hidden="0">
      <x:c r="A34" s="3"/>
      <x:c r="B34" s="3"/>
      <x:c r="C34" s="3"/>
      <x:c r="D34" s="3"/>
      <x:c r="E34" s="3"/>
      <x:c r="F34" s="3"/>
      <x:c r="G34" s="2" t="str">
        <x:f aca="0">IF(A34="","",IF(E34&lt;&gt;"Y","Needs Court Reserve account",IF(AND(B34="Man",C34&gt;=Settings!$B$9,C34&lt;=Settings!$B$10,OR(D34="",D34&lt;Settings!$B$11)),"Saturday",IF(AND(C34&gt;=Settings!$B$12,C34&lt;=Settings!$B$13,OR(D34="",D34&lt;Settings!$B$14)),"Sunday","Not eligible"))))</x:f>
      </x:c>
    </x:row>
    <x:row r="35" ht="15" hidden="0">
      <x:c r="A35" s="3"/>
      <x:c r="B35" s="3"/>
      <x:c r="C35" s="3"/>
      <x:c r="D35" s="3"/>
      <x:c r="E35" s="3"/>
      <x:c r="F35" s="3"/>
      <x:c r="G35" s="2" t="str">
        <x:f aca="0">IF(A35="","",IF(E35&lt;&gt;"Y","Needs Court Reserve account",IF(AND(B35="Man",C35&gt;=Settings!$B$9,C35&lt;=Settings!$B$10,OR(D35="",D35&lt;Settings!$B$11)),"Saturday",IF(AND(C35&gt;=Settings!$B$12,C35&lt;=Settings!$B$13,OR(D35="",D35&lt;Settings!$B$14)),"Sunday","Not eligible"))))</x:f>
      </x:c>
    </x:row>
    <x:row r="36" ht="15" hidden="0">
      <x:c r="A36" s="3"/>
      <x:c r="B36" s="3"/>
      <x:c r="C36" s="3"/>
      <x:c r="D36" s="3"/>
      <x:c r="E36" s="3"/>
      <x:c r="F36" s="3"/>
      <x:c r="G36" s="2" t="str">
        <x:f aca="0">IF(A36="","",IF(E36&lt;&gt;"Y","Needs Court Reserve account",IF(AND(B36="Man",C36&gt;=Settings!$B$9,C36&lt;=Settings!$B$10,OR(D36="",D36&lt;Settings!$B$11)),"Saturday",IF(AND(C36&gt;=Settings!$B$12,C36&lt;=Settings!$B$13,OR(D36="",D36&lt;Settings!$B$14)),"Sunday","Not eligible"))))</x:f>
      </x:c>
    </x:row>
    <x:row r="37" ht="15" hidden="0">
      <x:c r="A37" s="3"/>
      <x:c r="B37" s="3"/>
      <x:c r="C37" s="3"/>
      <x:c r="D37" s="3"/>
      <x:c r="E37" s="3"/>
      <x:c r="F37" s="3"/>
      <x:c r="G37" s="2" t="str">
        <x:f aca="0">IF(A37="","",IF(E37&lt;&gt;"Y","Needs Court Reserve account",IF(AND(B37="Man",C37&gt;=Settings!$B$9,C37&lt;=Settings!$B$10,OR(D37="",D37&lt;Settings!$B$11)),"Saturday",IF(AND(C37&gt;=Settings!$B$12,C37&lt;=Settings!$B$13,OR(D37="",D37&lt;Settings!$B$14)),"Sunday","Not eligible"))))</x:f>
      </x:c>
    </x:row>
    <x:row r="38" ht="15" hidden="0">
      <x:c r="A38" s="3"/>
      <x:c r="B38" s="3"/>
      <x:c r="C38" s="3"/>
      <x:c r="D38" s="3"/>
      <x:c r="E38" s="3"/>
      <x:c r="F38" s="3"/>
      <x:c r="G38" s="2" t="str">
        <x:f aca="0">IF(A38="","",IF(E38&lt;&gt;"Y","Needs Court Reserve account",IF(AND(B38="Man",C38&gt;=Settings!$B$9,C38&lt;=Settings!$B$10,OR(D38="",D38&lt;Settings!$B$11)),"Saturday",IF(AND(C38&gt;=Settings!$B$12,C38&lt;=Settings!$B$13,OR(D38="",D38&lt;Settings!$B$14)),"Sunday","Not eligible"))))</x:f>
      </x:c>
    </x:row>
    <x:row r="39" ht="15" hidden="0">
      <x:c r="A39" s="3"/>
      <x:c r="B39" s="3"/>
      <x:c r="C39" s="3"/>
      <x:c r="D39" s="3"/>
      <x:c r="E39" s="3"/>
      <x:c r="F39" s="3"/>
      <x:c r="G39" s="2" t="str">
        <x:f aca="0">IF(A39="","",IF(E39&lt;&gt;"Y","Needs Court Reserve account",IF(AND(B39="Man",C39&gt;=Settings!$B$9,C39&lt;=Settings!$B$10,OR(D39="",D39&lt;Settings!$B$11)),"Saturday",IF(AND(C39&gt;=Settings!$B$12,C39&lt;=Settings!$B$13,OR(D39="",D39&lt;Settings!$B$14)),"Sunday","Not eligible"))))</x:f>
      </x:c>
    </x:row>
    <x:row r="40" ht="15" hidden="0">
      <x:c r="A40" s="3"/>
      <x:c r="B40" s="3"/>
      <x:c r="C40" s="3"/>
      <x:c r="D40" s="3"/>
      <x:c r="E40" s="3"/>
      <x:c r="F40" s="3"/>
      <x:c r="G40" s="2" t="str">
        <x:f aca="0">IF(A40="","",IF(E40&lt;&gt;"Y","Needs Court Reserve account",IF(AND(B40="Man",C40&gt;=Settings!$B$9,C40&lt;=Settings!$B$10,OR(D40="",D40&lt;Settings!$B$11)),"Saturday",IF(AND(C40&gt;=Settings!$B$12,C40&lt;=Settings!$B$13,OR(D40="",D40&lt;Settings!$B$14)),"Sunday","Not eligible"))))</x:f>
      </x:c>
    </x:row>
    <x:row r="41" ht="15" hidden="0">
      <x:c r="A41" s="3"/>
      <x:c r="B41" s="3"/>
      <x:c r="C41" s="3"/>
      <x:c r="D41" s="3"/>
      <x:c r="E41" s="3"/>
      <x:c r="F41" s="3"/>
      <x:c r="G41" s="2" t="str">
        <x:f aca="0">IF(A41="","",IF(E41&lt;&gt;"Y","Needs Court Reserve account",IF(AND(B41="Man",C41&gt;=Settings!$B$9,C41&lt;=Settings!$B$10,OR(D41="",D41&lt;Settings!$B$11)),"Saturday",IF(AND(C41&gt;=Settings!$B$12,C41&lt;=Settings!$B$13,OR(D41="",D41&lt;Settings!$B$14)),"Sunday","Not eligible"))))</x:f>
      </x:c>
    </x:row>
    <x:row r="42" ht="15" hidden="0">
      <x:c r="A42" s="3"/>
      <x:c r="B42" s="3"/>
      <x:c r="C42" s="3"/>
      <x:c r="D42" s="3"/>
      <x:c r="E42" s="3"/>
      <x:c r="F42" s="3"/>
      <x:c r="G42" s="2" t="str">
        <x:f aca="0">IF(A42="","",IF(E42&lt;&gt;"Y","Needs Court Reserve account",IF(AND(B42="Man",C42&gt;=Settings!$B$9,C42&lt;=Settings!$B$10,OR(D42="",D42&lt;Settings!$B$11)),"Saturday",IF(AND(C42&gt;=Settings!$B$12,C42&lt;=Settings!$B$13,OR(D42="",D42&lt;Settings!$B$14)),"Sunday","Not eligible"))))</x:f>
      </x:c>
    </x:row>
    <x:row r="43" ht="15" hidden="0">
      <x:c r="A43" s="3"/>
      <x:c r="B43" s="3"/>
      <x:c r="C43" s="3"/>
      <x:c r="D43" s="3"/>
      <x:c r="E43" s="3"/>
      <x:c r="F43" s="3"/>
      <x:c r="G43" s="2" t="str">
        <x:f aca="0">IF(A43="","",IF(E43&lt;&gt;"Y","Needs Court Reserve account",IF(AND(B43="Man",C43&gt;=Settings!$B$9,C43&lt;=Settings!$B$10,OR(D43="",D43&lt;Settings!$B$11)),"Saturday",IF(AND(C43&gt;=Settings!$B$12,C43&lt;=Settings!$B$13,OR(D43="",D43&lt;Settings!$B$14)),"Sunday","Not eligible"))))</x:f>
      </x:c>
    </x:row>
    <x:row r="44" ht="15" hidden="0">
      <x:c r="A44" s="3"/>
      <x:c r="B44" s="3"/>
      <x:c r="C44" s="3"/>
      <x:c r="D44" s="3"/>
      <x:c r="E44" s="3"/>
      <x:c r="F44" s="3"/>
      <x:c r="G44" s="2" t="str">
        <x:f aca="0">IF(A44="","",IF(E44&lt;&gt;"Y","Needs Court Reserve account",IF(AND(B44="Man",C44&gt;=Settings!$B$9,C44&lt;=Settings!$B$10,OR(D44="",D44&lt;Settings!$B$11)),"Saturday",IF(AND(C44&gt;=Settings!$B$12,C44&lt;=Settings!$B$13,OR(D44="",D44&lt;Settings!$B$14)),"Sunday","Not eligible"))))</x:f>
      </x:c>
    </x:row>
    <x:row r="45" ht="15" hidden="0">
      <x:c r="A45" s="3"/>
      <x:c r="B45" s="3"/>
      <x:c r="C45" s="3"/>
      <x:c r="D45" s="3"/>
      <x:c r="E45" s="3"/>
      <x:c r="F45" s="3"/>
      <x:c r="G45" s="2" t="str">
        <x:f aca="0">IF(A45="","",IF(E45&lt;&gt;"Y","Needs Court Reserve account",IF(AND(B45="Man",C45&gt;=Settings!$B$9,C45&lt;=Settings!$B$10,OR(D45="",D45&lt;Settings!$B$11)),"Saturday",IF(AND(C45&gt;=Settings!$B$12,C45&lt;=Settings!$B$13,OR(D45="",D45&lt;Settings!$B$14)),"Sunday","Not eligible"))))</x:f>
      </x:c>
    </x:row>
    <x:row r="46" ht="15" hidden="0">
      <x:c r="A46" s="3"/>
      <x:c r="B46" s="3"/>
      <x:c r="C46" s="3"/>
      <x:c r="D46" s="3"/>
      <x:c r="E46" s="3"/>
      <x:c r="F46" s="3"/>
      <x:c r="G46" s="2" t="str">
        <x:f aca="0">IF(A46="","",IF(E46&lt;&gt;"Y","Needs Court Reserve account",IF(AND(B46="Man",C46&gt;=Settings!$B$9,C46&lt;=Settings!$B$10,OR(D46="",D46&lt;Settings!$B$11)),"Saturday",IF(AND(C46&gt;=Settings!$B$12,C46&lt;=Settings!$B$13,OR(D46="",D46&lt;Settings!$B$14)),"Sunday","Not eligible"))))</x:f>
      </x:c>
    </x:row>
    <x:row r="47" ht="15" hidden="0">
      <x:c r="A47" s="3"/>
      <x:c r="B47" s="3"/>
      <x:c r="C47" s="3"/>
      <x:c r="D47" s="3"/>
      <x:c r="E47" s="3"/>
      <x:c r="F47" s="3"/>
      <x:c r="G47" s="2" t="str">
        <x:f aca="0">IF(A47="","",IF(E47&lt;&gt;"Y","Needs Court Reserve account",IF(AND(B47="Man",C47&gt;=Settings!$B$9,C47&lt;=Settings!$B$10,OR(D47="",D47&lt;Settings!$B$11)),"Saturday",IF(AND(C47&gt;=Settings!$B$12,C47&lt;=Settings!$B$13,OR(D47="",D47&lt;Settings!$B$14)),"Sunday","Not eligible"))))</x:f>
      </x:c>
    </x:row>
    <x:row r="48" ht="15" hidden="0">
      <x:c r="A48" s="3"/>
      <x:c r="B48" s="3"/>
      <x:c r="C48" s="3"/>
      <x:c r="D48" s="3"/>
      <x:c r="E48" s="3"/>
      <x:c r="F48" s="3"/>
      <x:c r="G48" s="2" t="str">
        <x:f aca="0">IF(A48="","",IF(E48&lt;&gt;"Y","Needs Court Reserve account",IF(AND(B48="Man",C48&gt;=Settings!$B$9,C48&lt;=Settings!$B$10,OR(D48="",D48&lt;Settings!$B$11)),"Saturday",IF(AND(C48&gt;=Settings!$B$12,C48&lt;=Settings!$B$13,OR(D48="",D48&lt;Settings!$B$14)),"Sunday","Not eligible"))))</x:f>
      </x:c>
    </x:row>
    <x:row r="49" ht="15" hidden="0">
      <x:c r="A49" s="3"/>
      <x:c r="B49" s="3"/>
      <x:c r="C49" s="3"/>
      <x:c r="D49" s="3"/>
      <x:c r="E49" s="3"/>
      <x:c r="F49" s="3"/>
      <x:c r="G49" s="2" t="str">
        <x:f aca="0">IF(A49="","",IF(E49&lt;&gt;"Y","Needs Court Reserve account",IF(AND(B49="Man",C49&gt;=Settings!$B$9,C49&lt;=Settings!$B$10,OR(D49="",D49&lt;Settings!$B$11)),"Saturday",IF(AND(C49&gt;=Settings!$B$12,C49&lt;=Settings!$B$13,OR(D49="",D49&lt;Settings!$B$14)),"Sunday","Not eligible"))))</x:f>
      </x:c>
    </x:row>
    <x:row r="50" ht="15" hidden="0">
      <x:c r="A50" s="3"/>
      <x:c r="B50" s="3"/>
      <x:c r="C50" s="3"/>
      <x:c r="D50" s="3"/>
      <x:c r="E50" s="3"/>
      <x:c r="F50" s="3"/>
      <x:c r="G50" s="2" t="str">
        <x:f aca="0">IF(A50="","",IF(E50&lt;&gt;"Y","Needs Court Reserve account",IF(AND(B50="Man",C50&gt;=Settings!$B$9,C50&lt;=Settings!$B$10,OR(D50="",D50&lt;Settings!$B$11)),"Saturday",IF(AND(C50&gt;=Settings!$B$12,C50&lt;=Settings!$B$13,OR(D50="",D50&lt;Settings!$B$14)),"Sunday","Not eligible"))))</x:f>
      </x:c>
    </x:row>
    <x:row r="51" ht="15" hidden="0">
      <x:c r="A51" s="3"/>
      <x:c r="B51" s="3"/>
      <x:c r="C51" s="3"/>
      <x:c r="D51" s="3"/>
      <x:c r="E51" s="3"/>
      <x:c r="F51" s="3"/>
      <x:c r="G51" s="2" t="str">
        <x:f aca="0">IF(A51="","",IF(E51&lt;&gt;"Y","Needs Court Reserve account",IF(AND(B51="Man",C51&gt;=Settings!$B$9,C51&lt;=Settings!$B$10,OR(D51="",D51&lt;Settings!$B$11)),"Saturday",IF(AND(C51&gt;=Settings!$B$12,C51&lt;=Settings!$B$13,OR(D51="",D51&lt;Settings!$B$14)),"Sunday","Not eligible"))))</x:f>
      </x:c>
    </x:row>
    <x:row r="52" ht="15" hidden="0">
      <x:c r="A52" s="3"/>
      <x:c r="B52" s="3"/>
      <x:c r="C52" s="3"/>
      <x:c r="D52" s="3"/>
      <x:c r="E52" s="3"/>
      <x:c r="F52" s="3"/>
      <x:c r="G52" s="2" t="str">
        <x:f aca="0">IF(A52="","",IF(E52&lt;&gt;"Y","Needs Court Reserve account",IF(AND(B52="Man",C52&gt;=Settings!$B$9,C52&lt;=Settings!$B$10,OR(D52="",D52&lt;Settings!$B$11)),"Saturday",IF(AND(C52&gt;=Settings!$B$12,C52&lt;=Settings!$B$13,OR(D52="",D52&lt;Settings!$B$14)),"Sunday","Not eligible"))))</x:f>
      </x:c>
    </x:row>
    <x:row r="53" ht="15" hidden="0">
      <x:c r="A53" s="3"/>
      <x:c r="B53" s="3"/>
      <x:c r="C53" s="3"/>
      <x:c r="D53" s="3"/>
      <x:c r="E53" s="3"/>
      <x:c r="F53" s="3"/>
      <x:c r="G53" s="2" t="str">
        <x:f aca="0">IF(A53="","",IF(E53&lt;&gt;"Y","Needs Court Reserve account",IF(AND(B53="Man",C53&gt;=Settings!$B$9,C53&lt;=Settings!$B$10,OR(D53="",D53&lt;Settings!$B$11)),"Saturday",IF(AND(C53&gt;=Settings!$B$12,C53&lt;=Settings!$B$13,OR(D53="",D53&lt;Settings!$B$14)),"Sunday","Not eligible"))))</x:f>
      </x:c>
    </x:row>
    <x:row r="54" ht="15" hidden="0">
      <x:c r="A54" s="3"/>
      <x:c r="B54" s="3"/>
      <x:c r="C54" s="3"/>
      <x:c r="D54" s="3"/>
      <x:c r="E54" s="3"/>
      <x:c r="F54" s="3"/>
      <x:c r="G54" s="2" t="str">
        <x:f aca="0">IF(A54="","",IF(E54&lt;&gt;"Y","Needs Court Reserve account",IF(AND(B54="Man",C54&gt;=Settings!$B$9,C54&lt;=Settings!$B$10,OR(D54="",D54&lt;Settings!$B$11)),"Saturday",IF(AND(C54&gt;=Settings!$B$12,C54&lt;=Settings!$B$13,OR(D54="",D54&lt;Settings!$B$14)),"Sunday","Not eligible"))))</x:f>
      </x:c>
    </x:row>
    <x:row r="55" ht="15" hidden="0">
      <x:c r="A55" s="3"/>
      <x:c r="B55" s="3"/>
      <x:c r="C55" s="3"/>
      <x:c r="D55" s="3"/>
      <x:c r="E55" s="3"/>
      <x:c r="F55" s="3"/>
      <x:c r="G55" s="2" t="str">
        <x:f aca="0">IF(A55="","",IF(E55&lt;&gt;"Y","Needs Court Reserve account",IF(AND(B55="Man",C55&gt;=Settings!$B$9,C55&lt;=Settings!$B$10,OR(D55="",D55&lt;Settings!$B$11)),"Saturday",IF(AND(C55&gt;=Settings!$B$12,C55&lt;=Settings!$B$13,OR(D55="",D55&lt;Settings!$B$14)),"Sunday","Not eligible"))))</x:f>
      </x:c>
    </x:row>
  </x:sheetData>
  <x:dataValidations count="2">
    <x:dataValidation type="list" errorStyle="stop" operator="between" allowBlank="1" showDropDown="0" showInputMessage="0" showErrorMessage="0" sqref="B5:B55">
      <x:formula1>"Woman,Man"</x:formula1>
      <x:formula2>0</x:formula2>
    </x:dataValidation>
    <x:dataValidation type="list" errorStyle="stop" operator="between" allowBlank="1" showDropDown="0" showInputMessage="0" showErrorMessage="0" sqref="E5:E55">
      <x:formula1>"Y,N"</x:formula1>
      <x:formula2>0</x:formula2>
    </x:dataValidation>
  </x:dataValidations>
  <x:pageMargins left="0.7" right="0.7" top="0.75" bottom="0.75" header="0.3" footer="0.3"/>
</x:worksheet>
</file>